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75" yWindow="1365" windowWidth="19440" windowHeight="5160" tabRatio="885" activeTab="3"/>
  </bookViews>
  <sheets>
    <sheet name="COG" sheetId="6" r:id="rId1"/>
    <sheet name="CTG" sheetId="8" r:id="rId2"/>
    <sheet name="CA" sheetId="4" r:id="rId3"/>
    <sheet name="CFG" sheetId="5" r:id="rId4"/>
  </sheets>
  <definedNames>
    <definedName name="_xlnm._FilterDatabase" localSheetId="3" hidden="1">CFG!$A$3:$H$40</definedName>
    <definedName name="_xlnm._FilterDatabase" localSheetId="0" hidden="1">COG!$A$3:$H$76</definedName>
  </definedNames>
  <calcPr calcId="144525"/>
</workbook>
</file>

<file path=xl/calcChain.xml><?xml version="1.0" encoding="utf-8"?>
<calcChain xmlns="http://schemas.openxmlformats.org/spreadsheetml/2006/main">
  <c r="D45" i="6" l="1"/>
  <c r="D46" i="6"/>
  <c r="D47" i="6"/>
  <c r="D48" i="6"/>
  <c r="D49" i="6"/>
  <c r="D50" i="6"/>
  <c r="D51" i="6"/>
  <c r="D52" i="6"/>
  <c r="D44" i="6"/>
  <c r="D36" i="6"/>
  <c r="D37" i="6"/>
  <c r="D35" i="6"/>
  <c r="D25" i="6"/>
  <c r="D26" i="6"/>
  <c r="D27" i="6"/>
  <c r="D28" i="6"/>
  <c r="D29" i="6"/>
  <c r="D30" i="6"/>
  <c r="D31" i="6"/>
  <c r="D32" i="6"/>
  <c r="D24" i="6"/>
  <c r="D15" i="6"/>
  <c r="D16" i="6"/>
  <c r="D17" i="6"/>
  <c r="D18" i="6"/>
  <c r="D19" i="6"/>
  <c r="D20" i="6"/>
  <c r="D21" i="6"/>
  <c r="D22" i="6"/>
  <c r="D14" i="6"/>
  <c r="D7" i="6"/>
  <c r="D8" i="6"/>
  <c r="D9" i="6"/>
  <c r="D10" i="6"/>
  <c r="D6" i="6"/>
  <c r="H45" i="6" l="1"/>
  <c r="H46" i="6"/>
  <c r="H47" i="6"/>
  <c r="H48" i="6"/>
  <c r="H49" i="6"/>
  <c r="H50" i="6"/>
  <c r="H51" i="6"/>
  <c r="H52" i="6"/>
  <c r="H53" i="6"/>
  <c r="H54" i="6"/>
  <c r="E53" i="6"/>
  <c r="F53" i="6"/>
  <c r="G53" i="6"/>
  <c r="D53" i="6"/>
  <c r="F33" i="6" l="1"/>
  <c r="G33" i="6"/>
  <c r="E33" i="6"/>
  <c r="H36" i="6"/>
  <c r="H6" i="6"/>
  <c r="H14" i="6" l="1"/>
  <c r="H15" i="6"/>
  <c r="H16" i="6"/>
  <c r="H17" i="6"/>
  <c r="H18" i="6"/>
  <c r="H19" i="6"/>
  <c r="H20" i="6"/>
  <c r="H21" i="6"/>
  <c r="H22" i="6"/>
  <c r="H24" i="6"/>
  <c r="H25" i="6"/>
  <c r="H26" i="6"/>
  <c r="H27" i="6"/>
  <c r="H28" i="6"/>
  <c r="H29" i="6"/>
  <c r="H30" i="6"/>
  <c r="H31" i="6"/>
  <c r="H32" i="6"/>
  <c r="H34" i="6"/>
  <c r="H35" i="6"/>
  <c r="H37" i="6"/>
  <c r="H38" i="6"/>
  <c r="H39" i="6"/>
  <c r="H40" i="6"/>
  <c r="H41" i="6"/>
  <c r="H42" i="6"/>
  <c r="H44" i="6"/>
  <c r="H55" i="6"/>
  <c r="H56" i="6"/>
  <c r="H57" i="6"/>
  <c r="H58" i="6"/>
  <c r="H59" i="6"/>
  <c r="H60" i="6"/>
  <c r="H61" i="6"/>
  <c r="H62" i="6"/>
  <c r="H63" i="6"/>
  <c r="H64" i="6"/>
  <c r="H65" i="6"/>
  <c r="H66" i="6"/>
  <c r="H67" i="6"/>
  <c r="H68" i="6"/>
  <c r="H69" i="6"/>
  <c r="H7" i="6"/>
  <c r="H8" i="6"/>
  <c r="H9" i="6"/>
  <c r="H10" i="6"/>
  <c r="H5" i="6" l="1"/>
  <c r="E43" i="6"/>
  <c r="F43" i="6"/>
  <c r="G43" i="6"/>
  <c r="C43" i="6"/>
  <c r="H33" i="6"/>
  <c r="C33" i="6"/>
  <c r="H11" i="6"/>
  <c r="H12" i="6"/>
  <c r="E23" i="6"/>
  <c r="F23" i="6"/>
  <c r="G23" i="6"/>
  <c r="C23" i="6"/>
  <c r="E13" i="6"/>
  <c r="F13" i="6"/>
  <c r="G13" i="6"/>
  <c r="C13" i="6"/>
  <c r="H70" i="6"/>
  <c r="H71" i="6"/>
  <c r="H72" i="6"/>
  <c r="H73" i="6"/>
  <c r="H74" i="6"/>
  <c r="H75" i="6"/>
  <c r="H76" i="6"/>
  <c r="D23" i="6"/>
  <c r="D34" i="6"/>
  <c r="D33" i="6"/>
  <c r="D38" i="6"/>
  <c r="D39" i="6"/>
  <c r="D40" i="6"/>
  <c r="D41" i="6"/>
  <c r="D42" i="6"/>
  <c r="D55" i="6"/>
  <c r="D56" i="6"/>
  <c r="D57" i="6"/>
  <c r="D58" i="6"/>
  <c r="D59" i="6"/>
  <c r="D60" i="6"/>
  <c r="D61" i="6"/>
  <c r="D62" i="6"/>
  <c r="D63" i="6"/>
  <c r="D64" i="6"/>
  <c r="D65" i="6"/>
  <c r="D66" i="6"/>
  <c r="D67" i="6"/>
  <c r="D68" i="6"/>
  <c r="D69" i="6"/>
  <c r="D70" i="6"/>
  <c r="D71" i="6"/>
  <c r="D72" i="6"/>
  <c r="D73" i="6"/>
  <c r="D74" i="6"/>
  <c r="D75" i="6"/>
  <c r="D76" i="6"/>
  <c r="D12" i="6"/>
  <c r="E5" i="6"/>
  <c r="F5" i="6"/>
  <c r="G5" i="6"/>
  <c r="C5" i="6"/>
  <c r="H43" i="6" l="1"/>
  <c r="G77" i="6"/>
  <c r="F77" i="6"/>
  <c r="E77" i="6"/>
  <c r="E6" i="8" s="1"/>
  <c r="C77" i="6"/>
  <c r="C6" i="8" s="1"/>
  <c r="C16" i="8" s="1"/>
  <c r="D43" i="6"/>
  <c r="C7" i="4"/>
  <c r="H23" i="6"/>
  <c r="H13" i="6"/>
  <c r="H77" i="6" s="1"/>
  <c r="D13" i="6"/>
  <c r="D5" i="6"/>
  <c r="D77" i="6" l="1"/>
  <c r="E7" i="4"/>
  <c r="E16" i="4" s="1"/>
  <c r="E16" i="8"/>
  <c r="G6" i="8"/>
  <c r="G16" i="8" s="1"/>
  <c r="F6" i="8"/>
  <c r="F7" i="4" s="1"/>
  <c r="C22" i="5"/>
  <c r="C16" i="5" s="1"/>
  <c r="C42" i="5" s="1"/>
  <c r="C16" i="4"/>
  <c r="D11" i="6"/>
  <c r="E22" i="5" l="1"/>
  <c r="E16" i="5" s="1"/>
  <c r="E42" i="5" s="1"/>
  <c r="D6" i="8"/>
  <c r="D16" i="8" s="1"/>
  <c r="F16" i="8"/>
  <c r="G7" i="4"/>
  <c r="G22" i="5" s="1"/>
  <c r="G16" i="5" s="1"/>
  <c r="G42" i="5" s="1"/>
  <c r="F22" i="5"/>
  <c r="F16" i="5" s="1"/>
  <c r="F42" i="5" s="1"/>
  <c r="F16" i="4"/>
  <c r="H6" i="8"/>
  <c r="H16" i="8" s="1"/>
  <c r="D7" i="4" l="1"/>
  <c r="D16" i="4" s="1"/>
  <c r="D22" i="5"/>
  <c r="D16" i="5" s="1"/>
  <c r="D42" i="5" s="1"/>
  <c r="G16" i="4"/>
  <c r="H7" i="4"/>
  <c r="H22" i="5" s="1"/>
  <c r="H16" i="5" s="1"/>
  <c r="H42" i="5" s="1"/>
  <c r="H16" i="4" l="1"/>
</calcChain>
</file>

<file path=xl/sharedStrings.xml><?xml version="1.0" encoding="utf-8"?>
<sst xmlns="http://schemas.openxmlformats.org/spreadsheetml/2006/main" count="200" uniqueCount="142">
  <si>
    <t>Gasto Corriente</t>
  </si>
  <si>
    <t>Gasto de Capital</t>
  </si>
  <si>
    <t>Amortización de la Deuda y Disminución de Pasivos</t>
  </si>
  <si>
    <t>Relaciones Exteriores</t>
  </si>
  <si>
    <t>Otros Asuntos Sociales</t>
  </si>
  <si>
    <t>Comunicaciones</t>
  </si>
  <si>
    <t>Turismo</t>
  </si>
  <si>
    <t>Adeudos de Ejercicios Fiscales Anteriores</t>
  </si>
  <si>
    <t>Poder Ejecutivo</t>
  </si>
  <si>
    <t>Poder Legislativo</t>
  </si>
  <si>
    <t>Poder Judicial</t>
  </si>
  <si>
    <t>Órganos Autónomos</t>
  </si>
  <si>
    <t>Instituciones Públicas de la Seguridad Social</t>
  </si>
  <si>
    <t>Entidades Paraestatales y Fideicomisos No Empresariales y No Financieros</t>
  </si>
  <si>
    <t>Entidades Paraestatales Empresariales No Financieras con Participación Estatal Mayoritaria</t>
  </si>
  <si>
    <t>Fideicomisos Financieros Públicos con Participación Estatal Mayoritaria</t>
  </si>
  <si>
    <t>Gobierno</t>
  </si>
  <si>
    <t>Justicia</t>
  </si>
  <si>
    <t>Seguridad Nacional</t>
  </si>
  <si>
    <t>Otros Servicios Generales</t>
  </si>
  <si>
    <t>Desarrollo Social</t>
  </si>
  <si>
    <t>Salud</t>
  </si>
  <si>
    <t>Transporte</t>
  </si>
  <si>
    <t>Asuntos Financieros y Hacendarios</t>
  </si>
  <si>
    <t>Agropecuaria, Silvicultura, Pesca y Caza</t>
  </si>
  <si>
    <t>Transferencias, Participaciones y Aportaciones Entre Diferentes Niveles y Ordenes de Gobierno</t>
  </si>
  <si>
    <t>Fideicomisos Empresariales No Financieros con Participación Estatal Mayoritaria</t>
  </si>
  <si>
    <t>Entidades Paraestatales Empresariales Financieras Monetarias con Participación Estatal Mayoritaria</t>
  </si>
  <si>
    <t>Vivienda y Servicios a la Comunidad</t>
  </si>
  <si>
    <t>Asuntos Económicos, Comerciales y Laborales en General</t>
  </si>
  <si>
    <t>Combustibles y Energía</t>
  </si>
  <si>
    <t>Otras Industrias y Otros Asuntos Económicos</t>
  </si>
  <si>
    <t>Otras no Clasificadas en Funciones Anteriores</t>
  </si>
  <si>
    <t>Saneamiento del Sistema Financiero</t>
  </si>
  <si>
    <t>Entidades Paraestatales Finanacieras No Monetarias con Participacion Estatal Mayoritaria</t>
  </si>
  <si>
    <t>Seguridad Social</t>
  </si>
  <si>
    <t>Previsiones</t>
  </si>
  <si>
    <t>Donativos</t>
  </si>
  <si>
    <t>Participaciones</t>
  </si>
  <si>
    <t>Aportaciones</t>
  </si>
  <si>
    <t>Convenios</t>
  </si>
  <si>
    <t>Pensiones y Jubilaciones</t>
  </si>
  <si>
    <t>Legislación</t>
  </si>
  <si>
    <t>Coordinación de la Politica de Gobierno</t>
  </si>
  <si>
    <t>Asuntos de Orden Público y de Seguridad Interior</t>
  </si>
  <si>
    <t>Protección Ambiental</t>
  </si>
  <si>
    <t>Recreación, Cultura y Otras Manifestaciones Sociales</t>
  </si>
  <si>
    <t>Educación</t>
  </si>
  <si>
    <t>Protección Social</t>
  </si>
  <si>
    <t>Desarrollo Económico</t>
  </si>
  <si>
    <t>Minería, Manufacturas y Construcción</t>
  </si>
  <si>
    <t>Ciencia, Tecnología e Innovación</t>
  </si>
  <si>
    <t>Transacciones de la Deuda Pública / Costo Financiero de la Deuda</t>
  </si>
  <si>
    <t>Dependencia o Unidad Administrativa 1</t>
  </si>
  <si>
    <t>Dependencia o Unidad Administrativa 2</t>
  </si>
  <si>
    <t>Dependencia o Unidad Administrativa 3</t>
  </si>
  <si>
    <t>Dependencia o Unidad Administrativa 4</t>
  </si>
  <si>
    <t>Dependencia o Unidad Administrativa 6</t>
  </si>
  <si>
    <t>Dependencia o Unidad Administrativa 7</t>
  </si>
  <si>
    <t>Dependencia o Unidad Administrativa 8</t>
  </si>
  <si>
    <t>Dependencia o Unidad Administrativa xx</t>
  </si>
  <si>
    <t>Total del Gasto</t>
  </si>
  <si>
    <t>Concepto</t>
  </si>
  <si>
    <t>Aprobado</t>
  </si>
  <si>
    <t>Modificado</t>
  </si>
  <si>
    <t>Devengado</t>
  </si>
  <si>
    <t>Pagado</t>
  </si>
  <si>
    <t>Subejercicio</t>
  </si>
  <si>
    <t>Egresos</t>
  </si>
  <si>
    <t>Servicios Personales</t>
  </si>
  <si>
    <t>Materiales Y Suministros</t>
  </si>
  <si>
    <t>Servicios Generales</t>
  </si>
  <si>
    <t>Transferencias, Asignaciones, Subsidios Y Otras Ayudas</t>
  </si>
  <si>
    <t>Bienes Muebles, Inmuebles E Intangibles</t>
  </si>
  <si>
    <t>Inversión Pública</t>
  </si>
  <si>
    <t>Inversiones Financieras Y Otras Provisiones</t>
  </si>
  <si>
    <t>Participaciones Y Aportaciones</t>
  </si>
  <si>
    <t>Deuda Pública</t>
  </si>
  <si>
    <t>Remuneraciones al Personal de Carácter Permanente</t>
  </si>
  <si>
    <t>Remuneraciones al Personal de Carácter Transitorio</t>
  </si>
  <si>
    <t>Remuneraciones Adicionales y Especiales</t>
  </si>
  <si>
    <t>Otras Prestaciones Sociales y Económicas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</si>
  <si>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</si>
  <si>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</si>
  <si>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</si>
  <si>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</si>
  <si>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</si>
  <si>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</si>
  <si>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</si>
  <si>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</si>
  <si>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</si>
  <si>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</si>
  <si>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</si>
  <si>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</si>
  <si>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</si>
  <si>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</si>
  <si>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</si>
  <si>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</si>
  <si>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</si>
  <si>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</si>
  <si>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Transferencias Internas y Asignaciones al Sector Público</t>
  </si>
  <si>
    <t>Transferencias al Resto del Sector Público</t>
  </si>
  <si>
    <t>Subsidios y Subvenciones</t>
  </si>
  <si>
    <t>Ayudas Sociales</t>
  </si>
  <si>
    <t>Transferencias a Fideicomisos, Mandatos y Otros Análogos</t>
  </si>
  <si>
    <t>Transferencias a la Seguridad Social</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</si>
  <si>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</si>
  <si>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</si>
  <si>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</si>
  <si>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</si>
  <si>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</si>
  <si>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</si>
  <si>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</si>
  <si>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</si>
  <si>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</si>
  <si>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</si>
  <si>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de Dominio Público</t>
  </si>
  <si>
    <t>Obra Pública en Bienes Propios</t>
  </si>
  <si>
    <t>Proyectos Productivos y Acciones de Fomento</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</si>
  <si>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</si>
  <si>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</si>
  <si>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</si>
  <si>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</si>
  <si>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</si>
  <si>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</si>
  <si>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</si>
  <si>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</si>
  <si>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</si>
  <si>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</si>
  <si>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</si>
  <si>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</si>
  <si>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</si>
  <si>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</si>
  <si>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Ampliaciones/ (Reducciones)</t>
  </si>
  <si>
    <t>3 = (1 + 2 )</t>
  </si>
  <si>
    <t>6 = ( 3 - 4 )</t>
  </si>
  <si>
    <t>Sistema Para el Desarrollo Integral de la Familia en el Municipio de León 
Estado Analítico del Ejercicio del Presupuesto de Egresos
Clasificación por Objeto del Gasto (Capítulo y Concepto)
Del 01 de Enero al 31 de Diciembre de 2019</t>
  </si>
  <si>
    <t>Sistema Para el Desarrollo Integral de la Familia en el Municipio de León, Gto
Estado Analítico del Ejercicio del Presupuesto de Egresos
Clasificación Económica (por Tipo de Gasto)
Del 01 de Enero al 31 de Diciembre de 2019</t>
  </si>
  <si>
    <t>Sistema Para el Desarrollo Integral de la Familia en el Municipio de León, Gto
Estado Analítico del Ejercicio del Presupuesto de Egresos
Clasificación Administrativa
Del 01 de Enero al 31 de Diciembre de 2019</t>
  </si>
  <si>
    <t>Gobierno (Federal/Estatal/Municipal) de _Guanajuato _
Estado Analítico del Ejercicio del Presupuesto de Egresos
Clasificación Administrativa
Del 01 de Enero al 31 de Diciembre de 2019</t>
  </si>
  <si>
    <t>Sector Paraestatal del Gobierno (Federal/Estatal/Municipal) de _Guanajauto _
Estado Analítico del Ejercicio del Presupuesto de Egresos
Clasificación Administrativa
Del 01 de Enero al 31 de diciembre de 2019</t>
  </si>
  <si>
    <t>Sistema Para el Desarrollo Integral de la Familia en el Municipio de León, Gto
Estado Analítico del Ejercicio del Presupuesto de Egresos
Clasificación Funcional (Finalidad y Función)
Del 01 de Enero al 31 de Diciembre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</si>
</sst>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7"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6">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cellStyleXfs>
  <cellXfs count="64">
    <xf numFmtId="0" fontId="0" fillId="0" borderId="0" xfId="0"/>
    <xf numFmtId="0" fontId="0" fillId="0" borderId="0" xfId="0" applyProtection="1">
      <protection locked="0"/>
    </xf>
    <xf numFmtId="0" fontId="0" fillId="0" borderId="0" xfId="0" applyBorder="1" applyProtection="1">
      <protection locked="0"/>
    </xf>
    <xf numFmtId="0" fontId="0" fillId="0" borderId="0" xfId="0" applyFont="1" applyProtection="1">
      <protection locked="0"/>
    </xf>
    <xf numFmtId="0" fontId="0" fillId="0" borderId="1" xfId="0" applyBorder="1" applyProtection="1">
      <protection locked="0"/>
    </xf>
    <xf numFmtId="0" fontId="2" fillId="0" borderId="1" xfId="0" applyFont="1" applyFill="1" applyBorder="1" applyAlignment="1" applyProtection="1">
      <alignment horizontal="center"/>
    </xf>
    <xf numFmtId="0" fontId="2" fillId="0" borderId="5" xfId="0" applyFont="1" applyFill="1" applyBorder="1" applyAlignment="1" applyProtection="1">
      <alignment horizontal="center"/>
    </xf>
    <xf numFmtId="0" fontId="6" fillId="0" borderId="0" xfId="0" applyFont="1" applyFill="1" applyBorder="1" applyProtection="1"/>
    <xf numFmtId="0" fontId="2" fillId="0" borderId="5" xfId="0" applyFont="1" applyFill="1" applyBorder="1" applyProtection="1">
      <protection locked="0"/>
    </xf>
    <xf numFmtId="4" fontId="6" fillId="2" borderId="8" xfId="9" applyNumberFormat="1" applyFont="1" applyFill="1" applyBorder="1" applyAlignment="1">
      <alignment horizontal="center" vertical="center" wrapText="1"/>
    </xf>
    <xf numFmtId="0" fontId="6" fillId="2" borderId="8" xfId="9" applyNumberFormat="1" applyFont="1" applyFill="1" applyBorder="1" applyAlignment="1">
      <alignment horizontal="center" vertical="center" wrapText="1"/>
    </xf>
    <xf numFmtId="0" fontId="2" fillId="0" borderId="0" xfId="0" applyFont="1" applyFill="1" applyBorder="1" applyAlignment="1" applyProtection="1">
      <alignment horizontal="left"/>
    </xf>
    <xf numFmtId="0" fontId="2" fillId="0" borderId="6" xfId="0" applyFont="1" applyFill="1" applyBorder="1" applyAlignment="1" applyProtection="1">
      <alignment horizontal="left"/>
    </xf>
    <xf numFmtId="0" fontId="6" fillId="0" borderId="6" xfId="0" applyFont="1" applyFill="1" applyBorder="1" applyAlignment="1" applyProtection="1">
      <alignment horizontal="left"/>
      <protection locked="0"/>
    </xf>
    <xf numFmtId="4" fontId="2" fillId="0" borderId="13" xfId="0" applyNumberFormat="1" applyFont="1" applyFill="1" applyBorder="1" applyProtection="1">
      <protection locked="0"/>
    </xf>
    <xf numFmtId="4" fontId="2" fillId="0" borderId="15" xfId="0" applyNumberFormat="1" applyFont="1" applyFill="1" applyBorder="1" applyProtection="1">
      <protection locked="0"/>
    </xf>
    <xf numFmtId="4" fontId="2" fillId="0" borderId="14" xfId="0" applyNumberFormat="1" applyFont="1" applyFill="1" applyBorder="1" applyProtection="1">
      <protection locked="0"/>
    </xf>
    <xf numFmtId="4" fontId="6" fillId="0" borderId="14" xfId="0" applyNumberFormat="1" applyFont="1" applyFill="1" applyBorder="1" applyProtection="1">
      <protection locked="0"/>
    </xf>
    <xf numFmtId="0" fontId="2" fillId="0" borderId="0" xfId="0" applyFont="1" applyBorder="1" applyProtection="1"/>
    <xf numFmtId="0" fontId="2" fillId="0" borderId="6" xfId="0" applyFont="1" applyBorder="1" applyProtection="1"/>
    <xf numFmtId="0" fontId="6" fillId="0" borderId="5" xfId="0" applyFont="1" applyFill="1" applyBorder="1" applyProtection="1">
      <protection locked="0"/>
    </xf>
    <xf numFmtId="0" fontId="2" fillId="0" borderId="13" xfId="0" applyFont="1" applyBorder="1" applyProtection="1">
      <protection locked="0"/>
    </xf>
    <xf numFmtId="0" fontId="2" fillId="0" borderId="15" xfId="0" applyFont="1" applyBorder="1" applyProtection="1">
      <protection locked="0"/>
    </xf>
    <xf numFmtId="0" fontId="2" fillId="0" borderId="14" xfId="0" applyFont="1" applyBorder="1" applyProtection="1">
      <protection locked="0"/>
    </xf>
    <xf numFmtId="0" fontId="2" fillId="0" borderId="4" xfId="0" applyFont="1" applyFill="1" applyBorder="1" applyProtection="1">
      <protection locked="0"/>
    </xf>
    <xf numFmtId="4" fontId="6" fillId="0" borderId="8" xfId="0" applyNumberFormat="1" applyFont="1" applyFill="1" applyBorder="1" applyProtection="1">
      <protection locked="0"/>
    </xf>
    <xf numFmtId="0" fontId="2" fillId="0" borderId="3" xfId="9" applyFont="1" applyFill="1" applyBorder="1" applyAlignment="1">
      <alignment horizontal="center" vertical="center"/>
    </xf>
    <xf numFmtId="0" fontId="2" fillId="0" borderId="7" xfId="0" applyFont="1" applyFill="1" applyBorder="1" applyProtection="1">
      <protection locked="0"/>
    </xf>
    <xf numFmtId="0" fontId="0" fillId="0" borderId="9" xfId="0" applyBorder="1" applyProtection="1">
      <protection locked="0"/>
    </xf>
    <xf numFmtId="0" fontId="6" fillId="0" borderId="0" xfId="9" applyFont="1" applyFill="1" applyBorder="1" applyAlignment="1" applyProtection="1">
      <alignment horizontal="center" vertical="center" wrapText="1"/>
      <protection locked="0"/>
    </xf>
    <xf numFmtId="0" fontId="0" fillId="0" borderId="2" xfId="0" applyBorder="1" applyProtection="1">
      <protection locked="0"/>
    </xf>
    <xf numFmtId="0" fontId="0" fillId="0" borderId="12" xfId="0" applyBorder="1" applyProtection="1">
      <protection locked="0"/>
    </xf>
    <xf numFmtId="0" fontId="0" fillId="0" borderId="5" xfId="0" applyBorder="1" applyProtection="1">
      <protection locked="0"/>
    </xf>
    <xf numFmtId="0" fontId="0" fillId="0" borderId="0" xfId="0" applyBorder="1" applyAlignment="1" applyProtection="1">
      <alignment wrapText="1"/>
      <protection locked="0"/>
    </xf>
    <xf numFmtId="0" fontId="0" fillId="0" borderId="6" xfId="0" applyBorder="1" applyProtection="1">
      <protection locked="0"/>
    </xf>
    <xf numFmtId="4" fontId="0" fillId="0" borderId="13" xfId="0" applyNumberFormat="1" applyBorder="1" applyProtection="1">
      <protection locked="0"/>
    </xf>
    <xf numFmtId="4" fontId="0" fillId="0" borderId="15" xfId="0" applyNumberFormat="1" applyBorder="1" applyProtection="1">
      <protection locked="0"/>
    </xf>
    <xf numFmtId="4" fontId="0" fillId="0" borderId="14" xfId="0" applyNumberFormat="1" applyBorder="1" applyProtection="1">
      <protection locked="0"/>
    </xf>
    <xf numFmtId="4" fontId="2" fillId="0" borderId="13" xfId="9" applyNumberFormat="1" applyFont="1" applyFill="1" applyBorder="1" applyAlignment="1">
      <alignment horizontal="center" vertical="center" wrapText="1"/>
    </xf>
    <xf numFmtId="0" fontId="0" fillId="0" borderId="0" xfId="0" applyFont="1" applyFill="1" applyProtection="1">
      <protection locked="0"/>
    </xf>
    <xf numFmtId="0" fontId="6" fillId="0" borderId="1" xfId="0" applyFont="1" applyFill="1" applyBorder="1" applyAlignment="1">
      <alignment horizontal="center" vertical="center"/>
    </xf>
    <xf numFmtId="0" fontId="6" fillId="0" borderId="0" xfId="0" applyFont="1" applyFill="1" applyBorder="1" applyAlignment="1">
      <alignment wrapText="1"/>
    </xf>
    <xf numFmtId="0" fontId="2" fillId="0" borderId="1" xfId="0" applyFont="1" applyFill="1" applyBorder="1" applyAlignment="1">
      <alignment horizontal="center" vertical="center"/>
    </xf>
    <xf numFmtId="0" fontId="6" fillId="0" borderId="1" xfId="0" applyFont="1" applyFill="1" applyBorder="1" applyAlignment="1">
      <alignment horizontal="left" vertical="center"/>
    </xf>
    <xf numFmtId="0" fontId="2" fillId="0" borderId="0" xfId="0" applyFont="1" applyFill="1" applyBorder="1" applyAlignment="1">
      <alignment horizontal="left" wrapText="1"/>
    </xf>
    <xf numFmtId="0" fontId="6" fillId="0" borderId="0" xfId="0" applyFont="1" applyFill="1" applyBorder="1" applyAlignment="1">
      <alignment horizontal="left" wrapText="1"/>
    </xf>
    <xf numFmtId="0" fontId="2" fillId="0" borderId="1" xfId="0" applyFont="1" applyFill="1" applyBorder="1" applyAlignment="1">
      <alignment horizontal="left" vertical="center"/>
    </xf>
    <xf numFmtId="0" fontId="2" fillId="0" borderId="0" xfId="0" applyFont="1" applyFill="1" applyBorder="1" applyAlignment="1">
      <alignment wrapText="1"/>
    </xf>
    <xf numFmtId="0" fontId="6" fillId="0" borderId="9" xfId="0" applyFont="1" applyFill="1" applyBorder="1" applyProtection="1">
      <protection locked="0"/>
    </xf>
    <xf numFmtId="0" fontId="6" fillId="0" borderId="10" xfId="0" applyFont="1" applyFill="1" applyBorder="1" applyAlignment="1" applyProtection="1">
      <alignment horizontal="left"/>
      <protection locked="0"/>
    </xf>
    <xf numFmtId="0" fontId="2" fillId="0" borderId="1" xfId="0" applyFont="1" applyFill="1" applyBorder="1" applyAlignment="1" applyProtection="1">
      <alignment horizontal="left"/>
    </xf>
    <xf numFmtId="4" fontId="0" fillId="0" borderId="0" xfId="0" applyNumberFormat="1" applyProtection="1">
      <protection locked="0"/>
    </xf>
    <xf numFmtId="4" fontId="2" fillId="0" borderId="15" xfId="0" applyNumberFormat="1" applyFont="1" applyBorder="1" applyProtection="1">
      <protection locked="0"/>
    </xf>
    <xf numFmtId="0" fontId="6" fillId="2" borderId="9" xfId="9" applyFont="1" applyFill="1" applyBorder="1" applyAlignment="1" applyProtection="1">
      <alignment horizontal="center" vertical="center" wrapText="1"/>
      <protection locked="0"/>
    </xf>
    <xf numFmtId="0" fontId="6" fillId="2" borderId="10" xfId="9" applyFont="1" applyFill="1" applyBorder="1" applyAlignment="1" applyProtection="1">
      <alignment horizontal="center" vertical="center" wrapText="1"/>
      <protection locked="0"/>
    </xf>
    <xf numFmtId="0" fontId="6" fillId="2" borderId="11" xfId="9" applyFont="1" applyFill="1" applyBorder="1" applyAlignment="1" applyProtection="1">
      <alignment horizontal="center" vertical="center" wrapText="1"/>
      <protection locked="0"/>
    </xf>
    <xf numFmtId="4" fontId="6" fillId="2" borderId="13" xfId="9" applyNumberFormat="1" applyFont="1" applyFill="1" applyBorder="1" applyAlignment="1">
      <alignment horizontal="center" vertical="center" wrapText="1"/>
    </xf>
    <xf numFmtId="4" fontId="6" fillId="2" borderId="14" xfId="9" applyNumberFormat="1" applyFont="1" applyFill="1" applyBorder="1" applyAlignment="1">
      <alignment horizontal="center" vertical="center" wrapText="1"/>
    </xf>
    <xf numFmtId="0" fontId="6" fillId="2" borderId="2" xfId="9" applyFont="1" applyFill="1" applyBorder="1" applyAlignment="1">
      <alignment horizontal="center" vertical="center"/>
    </xf>
    <xf numFmtId="0" fontId="6" fillId="2" borderId="3" xfId="9" applyFont="1" applyFill="1" applyBorder="1" applyAlignment="1">
      <alignment horizontal="center" vertical="center"/>
    </xf>
    <xf numFmtId="0" fontId="6" fillId="2" borderId="1" xfId="9" applyFont="1" applyFill="1" applyBorder="1" applyAlignment="1">
      <alignment horizontal="center" vertical="center"/>
    </xf>
    <xf numFmtId="0" fontId="6" fillId="2" borderId="4" xfId="9" applyFont="1" applyFill="1" applyBorder="1" applyAlignment="1">
      <alignment horizontal="center" vertical="center"/>
    </xf>
    <xf numFmtId="0" fontId="6" fillId="2" borderId="5" xfId="9" applyFont="1" applyFill="1" applyBorder="1" applyAlignment="1">
      <alignment horizontal="center" vertical="center"/>
    </xf>
    <xf numFmtId="0" fontId="6" fillId="2" borderId="7" xfId="9" applyFont="1" applyFill="1" applyBorder="1" applyAlignment="1">
      <alignment horizontal="center" vertical="center"/>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9"/>
  <sheetViews>
    <sheetView showGridLines="0" topLeftCell="A71" workbookViewId="0">
      <selection activeCell="D83" sqref="D83"/>
    </sheetView>
  </sheetViews>
  <sheetFormatPr baseColWidth="10" defaultRowHeight="11.25" x14ac:dyDescent="0.2"/>
  <cols>
    <col min="1" max="1" width="5.83203125" style="1" customWidth="1"/>
    <col min="2" max="2" width="62.83203125" style="1" customWidth="1"/>
    <col min="3" max="3" width="18.33203125" style="1" customWidth="1"/>
    <col min="4" max="4" width="19.83203125" style="1" customWidth="1"/>
    <col min="5" max="8" width="18.33203125" style="1" customWidth="1"/>
    <col min="9" max="16384" width="12" style="1"/>
  </cols>
  <sheetData>
    <row r="1" spans="1:9" ht="50.1" customHeight="1" x14ac:dyDescent="0.2">
      <c r="A1" s="53" t="s">
        <v>136</v>
      </c>
      <c r="B1" s="54"/>
      <c r="C1" s="54"/>
      <c r="D1" s="54"/>
      <c r="E1" s="54"/>
      <c r="F1" s="54"/>
      <c r="G1" s="54"/>
      <c r="H1" s="55"/>
    </row>
    <row r="2" spans="1:9" x14ac:dyDescent="0.2">
      <c r="A2" s="58" t="s">
        <v>62</v>
      </c>
      <c r="B2" s="59"/>
      <c r="C2" s="53" t="s">
        <v>68</v>
      </c>
      <c r="D2" s="54"/>
      <c r="E2" s="54"/>
      <c r="F2" s="54"/>
      <c r="G2" s="55"/>
      <c r="H2" s="56" t="s">
        <v>67</v>
      </c>
    </row>
    <row r="3" spans="1:9" ht="24.95" customHeight="1" x14ac:dyDescent="0.2">
      <c r="A3" s="60"/>
      <c r="B3" s="61"/>
      <c r="C3" s="9" t="s">
        <v>63</v>
      </c>
      <c r="D3" s="9" t="s">
        <v>133</v>
      </c>
      <c r="E3" s="9" t="s">
        <v>64</v>
      </c>
      <c r="F3" s="9" t="s">
        <v>65</v>
      </c>
      <c r="G3" s="9" t="s">
        <v>66</v>
      </c>
      <c r="H3" s="57"/>
    </row>
    <row r="4" spans="1:9" x14ac:dyDescent="0.2">
      <c r="A4" s="62"/>
      <c r="B4" s="63"/>
      <c r="C4" s="10">
        <v>1</v>
      </c>
      <c r="D4" s="10">
        <v>2</v>
      </c>
      <c r="E4" s="10" t="s">
        <v>134</v>
      </c>
      <c r="F4" s="10">
        <v>4</v>
      </c>
      <c r="G4" s="10">
        <v>5</v>
      </c>
      <c r="H4" s="10" t="s">
        <v>135</v>
      </c>
    </row>
    <row r="5" spans="1:9" x14ac:dyDescent="0.2">
      <c r="A5" s="50" t="s">
        <v>69</v>
      </c>
      <c r="B5" s="7"/>
      <c r="C5" s="14">
        <f>C6+C7+C8+C9+C10</f>
        <v>105767915.19000001</v>
      </c>
      <c r="D5" s="14">
        <f t="shared" ref="D5:G5" si="0">D6+D7+D8+D9+D10</f>
        <v>-4281825.0000000186</v>
      </c>
      <c r="E5" s="14">
        <f t="shared" si="0"/>
        <v>101486090.19</v>
      </c>
      <c r="F5" s="14">
        <f t="shared" si="0"/>
        <v>98366173.180000022</v>
      </c>
      <c r="G5" s="14">
        <f t="shared" si="0"/>
        <v>98366173.180000022</v>
      </c>
      <c r="H5" s="14">
        <f>H6+H7+H8+H9+H10</f>
        <v>3119917.0099999793</v>
      </c>
    </row>
    <row r="6" spans="1:9" x14ac:dyDescent="0.2">
      <c r="A6" s="5"/>
      <c r="B6" s="11" t="s">
        <v>78</v>
      </c>
      <c r="C6" s="15">
        <v>67479426.000000015</v>
      </c>
      <c r="D6" s="15">
        <f>E6-C6</f>
        <v>-2301387.7200000137</v>
      </c>
      <c r="E6" s="15">
        <v>65178038.280000001</v>
      </c>
      <c r="F6" s="15">
        <v>65115466.310000017</v>
      </c>
      <c r="G6" s="15">
        <v>65115466.310000017</v>
      </c>
      <c r="H6" s="15">
        <f>E6-F6</f>
        <v>62571.969999983907</v>
      </c>
      <c r="I6" s="51"/>
    </row>
    <row r="7" spans="1:9" x14ac:dyDescent="0.2">
      <c r="A7" s="5"/>
      <c r="B7" s="11" t="s">
        <v>79</v>
      </c>
      <c r="C7" s="15">
        <v>0</v>
      </c>
      <c r="D7" s="15">
        <f t="shared" ref="D7:D10" si="1">E7-C7</f>
        <v>0</v>
      </c>
      <c r="E7" s="15"/>
      <c r="F7" s="15"/>
      <c r="G7" s="15"/>
      <c r="H7" s="15">
        <f t="shared" ref="H7:H10" si="2">E7-F7</f>
        <v>0</v>
      </c>
    </row>
    <row r="8" spans="1:9" x14ac:dyDescent="0.2">
      <c r="A8" s="5"/>
      <c r="B8" s="11" t="s">
        <v>80</v>
      </c>
      <c r="C8" s="15">
        <v>9648982.120000001</v>
      </c>
      <c r="D8" s="15">
        <f t="shared" si="1"/>
        <v>218937.76999999955</v>
      </c>
      <c r="E8" s="15">
        <v>9867919.8900000006</v>
      </c>
      <c r="F8" s="15">
        <v>9477346.1400000006</v>
      </c>
      <c r="G8" s="15">
        <v>9477346.1400000006</v>
      </c>
      <c r="H8" s="15">
        <f t="shared" si="2"/>
        <v>390573.75</v>
      </c>
    </row>
    <row r="9" spans="1:9" x14ac:dyDescent="0.2">
      <c r="A9" s="5"/>
      <c r="B9" s="11" t="s">
        <v>35</v>
      </c>
      <c r="C9" s="15">
        <v>17772101.300000001</v>
      </c>
      <c r="D9" s="15">
        <f t="shared" si="1"/>
        <v>-1345155.3400000036</v>
      </c>
      <c r="E9" s="15">
        <v>16426945.959999997</v>
      </c>
      <c r="F9" s="15">
        <v>14838978.430000002</v>
      </c>
      <c r="G9" s="15">
        <v>14838978.430000002</v>
      </c>
      <c r="H9" s="15">
        <f t="shared" si="2"/>
        <v>1587967.5299999956</v>
      </c>
    </row>
    <row r="10" spans="1:9" x14ac:dyDescent="0.2">
      <c r="A10" s="5"/>
      <c r="B10" s="11" t="s">
        <v>81</v>
      </c>
      <c r="C10" s="15">
        <v>10867405.770000001</v>
      </c>
      <c r="D10" s="15">
        <f t="shared" si="1"/>
        <v>-854219.71000000089</v>
      </c>
      <c r="E10" s="15">
        <v>10013186.060000001</v>
      </c>
      <c r="F10" s="15">
        <v>8934382.3000000007</v>
      </c>
      <c r="G10" s="15">
        <v>8934382.3000000007</v>
      </c>
      <c r="H10" s="15">
        <f t="shared" si="2"/>
        <v>1078803.7599999998</v>
      </c>
    </row>
    <row r="11" spans="1:9" x14ac:dyDescent="0.2">
      <c r="A11" s="5"/>
      <c r="B11" s="11" t="s">
        <v>36</v>
      </c>
      <c r="C11" s="15">
        <v>0</v>
      </c>
      <c r="D11" s="15">
        <f t="shared" ref="D11:D12" si="3">E11-C11</f>
        <v>0</v>
      </c>
      <c r="E11" s="15">
        <v>0</v>
      </c>
      <c r="F11" s="15">
        <v>0</v>
      </c>
      <c r="G11" s="15">
        <v>0</v>
      </c>
      <c r="H11" s="15">
        <f t="shared" ref="H11:H69" si="4">E11-F11</f>
        <v>0</v>
      </c>
    </row>
    <row r="12" spans="1:9" x14ac:dyDescent="0.2">
      <c r="A12" s="5"/>
      <c r="B12" s="11" t="s">
        <v>82</v>
      </c>
      <c r="C12" s="15">
        <v>0</v>
      </c>
      <c r="D12" s="15">
        <f t="shared" si="3"/>
        <v>0</v>
      </c>
      <c r="E12" s="15">
        <v>0</v>
      </c>
      <c r="F12" s="15">
        <v>0</v>
      </c>
      <c r="G12" s="15">
        <v>0</v>
      </c>
      <c r="H12" s="15">
        <f t="shared" si="4"/>
        <v>0</v>
      </c>
    </row>
    <row r="13" spans="1:9" x14ac:dyDescent="0.2">
      <c r="A13" s="50" t="s">
        <v>70</v>
      </c>
      <c r="B13" s="7"/>
      <c r="C13" s="15">
        <f>SUM(C14:C22)</f>
        <v>3735001.8699999996</v>
      </c>
      <c r="D13" s="15">
        <f t="shared" ref="D13:G13" si="5">SUM(D14:D22)</f>
        <v>2928026.0900000008</v>
      </c>
      <c r="E13" s="15">
        <f t="shared" si="5"/>
        <v>6663027.9600000009</v>
      </c>
      <c r="F13" s="15">
        <f t="shared" si="5"/>
        <v>6653011.3300000001</v>
      </c>
      <c r="G13" s="15">
        <f t="shared" si="5"/>
        <v>6587006.2900000019</v>
      </c>
      <c r="H13" s="15">
        <f t="shared" si="4"/>
        <v>10016.63000000082</v>
      </c>
    </row>
    <row r="14" spans="1:9" x14ac:dyDescent="0.2">
      <c r="A14" s="5"/>
      <c r="B14" s="11" t="s">
        <v>83</v>
      </c>
      <c r="C14" s="15">
        <v>699397.65</v>
      </c>
      <c r="D14" s="15">
        <f>E14-C14</f>
        <v>1673712.0100000007</v>
      </c>
      <c r="E14" s="15">
        <v>2373109.6600000006</v>
      </c>
      <c r="F14" s="15">
        <v>2367301.9200000009</v>
      </c>
      <c r="G14" s="15">
        <v>2350496.8900000006</v>
      </c>
      <c r="H14" s="15">
        <f t="shared" si="4"/>
        <v>5807.7399999997579</v>
      </c>
    </row>
    <row r="15" spans="1:9" x14ac:dyDescent="0.2">
      <c r="A15" s="5"/>
      <c r="B15" s="11" t="s">
        <v>84</v>
      </c>
      <c r="C15" s="15">
        <v>669089.2300000001</v>
      </c>
      <c r="D15" s="15">
        <f t="shared" ref="D15:D22" si="6">E15-C15</f>
        <v>638455.4099999998</v>
      </c>
      <c r="E15" s="15">
        <v>1307544.6399999999</v>
      </c>
      <c r="F15" s="15">
        <v>1305983.8499999999</v>
      </c>
      <c r="G15" s="15">
        <v>1273094.7700000003</v>
      </c>
      <c r="H15" s="15">
        <f t="shared" si="4"/>
        <v>1560.7900000000373</v>
      </c>
    </row>
    <row r="16" spans="1:9" x14ac:dyDescent="0.2">
      <c r="A16" s="5"/>
      <c r="B16" s="11" t="s">
        <v>85</v>
      </c>
      <c r="C16" s="15">
        <v>0</v>
      </c>
      <c r="D16" s="15">
        <f t="shared" si="6"/>
        <v>0</v>
      </c>
      <c r="E16" s="15">
        <v>0</v>
      </c>
      <c r="F16" s="15">
        <v>0</v>
      </c>
      <c r="G16" s="15">
        <v>0</v>
      </c>
      <c r="H16" s="15">
        <f t="shared" si="4"/>
        <v>0</v>
      </c>
    </row>
    <row r="17" spans="1:10" x14ac:dyDescent="0.2">
      <c r="A17" s="5"/>
      <c r="B17" s="11" t="s">
        <v>86</v>
      </c>
      <c r="C17" s="15">
        <v>426886.32000000012</v>
      </c>
      <c r="D17" s="15">
        <f t="shared" si="6"/>
        <v>590843.72999999975</v>
      </c>
      <c r="E17" s="15">
        <v>1017730.0499999999</v>
      </c>
      <c r="F17" s="15">
        <v>1016405.4099999999</v>
      </c>
      <c r="G17" s="15">
        <v>1006981.8599999999</v>
      </c>
      <c r="H17" s="15">
        <f t="shared" si="4"/>
        <v>1324.640000000014</v>
      </c>
    </row>
    <row r="18" spans="1:10" x14ac:dyDescent="0.2">
      <c r="A18" s="5"/>
      <c r="B18" s="11" t="s">
        <v>87</v>
      </c>
      <c r="C18" s="15">
        <v>63468.240000000005</v>
      </c>
      <c r="D18" s="15">
        <f t="shared" si="6"/>
        <v>107739.66000000002</v>
      </c>
      <c r="E18" s="15">
        <v>171207.90000000002</v>
      </c>
      <c r="F18" s="15">
        <v>170442.46000000002</v>
      </c>
      <c r="G18" s="15">
        <v>168064.46000000002</v>
      </c>
      <c r="H18" s="15">
        <f t="shared" si="4"/>
        <v>765.44000000000233</v>
      </c>
    </row>
    <row r="19" spans="1:10" x14ac:dyDescent="0.2">
      <c r="A19" s="5"/>
      <c r="B19" s="11" t="s">
        <v>88</v>
      </c>
      <c r="C19" s="15">
        <v>1521651.81</v>
      </c>
      <c r="D19" s="15">
        <f t="shared" si="6"/>
        <v>-61190.510000000009</v>
      </c>
      <c r="E19" s="15">
        <v>1460461.3</v>
      </c>
      <c r="F19" s="15">
        <v>1460461.3</v>
      </c>
      <c r="G19" s="15">
        <v>1459647.1500000001</v>
      </c>
      <c r="H19" s="15">
        <f t="shared" si="4"/>
        <v>0</v>
      </c>
    </row>
    <row r="20" spans="1:10" x14ac:dyDescent="0.2">
      <c r="A20" s="5"/>
      <c r="B20" s="11" t="s">
        <v>89</v>
      </c>
      <c r="C20" s="15">
        <v>244682.07</v>
      </c>
      <c r="D20" s="15">
        <f t="shared" si="6"/>
        <v>-169715.95</v>
      </c>
      <c r="E20" s="15">
        <v>74966.12</v>
      </c>
      <c r="F20" s="15">
        <v>74966.12</v>
      </c>
      <c r="G20" s="15">
        <v>73847.88</v>
      </c>
      <c r="H20" s="15">
        <f t="shared" si="4"/>
        <v>0</v>
      </c>
    </row>
    <row r="21" spans="1:10" x14ac:dyDescent="0.2">
      <c r="A21" s="5"/>
      <c r="B21" s="11" t="s">
        <v>90</v>
      </c>
      <c r="C21" s="15"/>
      <c r="D21" s="15">
        <f t="shared" si="6"/>
        <v>0</v>
      </c>
      <c r="E21" s="15"/>
      <c r="F21" s="15">
        <v>0</v>
      </c>
      <c r="G21" s="15">
        <v>0</v>
      </c>
      <c r="H21" s="15">
        <f t="shared" si="4"/>
        <v>0</v>
      </c>
    </row>
    <row r="22" spans="1:10" x14ac:dyDescent="0.2">
      <c r="A22" s="5"/>
      <c r="B22" s="11" t="s">
        <v>91</v>
      </c>
      <c r="C22" s="15">
        <v>109826.55000000003</v>
      </c>
      <c r="D22" s="15">
        <f t="shared" si="6"/>
        <v>148181.74</v>
      </c>
      <c r="E22" s="15">
        <v>258008.29</v>
      </c>
      <c r="F22" s="15">
        <v>257450.27</v>
      </c>
      <c r="G22" s="15">
        <v>254873.28</v>
      </c>
      <c r="H22" s="15">
        <f t="shared" si="4"/>
        <v>558.02000000001863</v>
      </c>
    </row>
    <row r="23" spans="1:10" x14ac:dyDescent="0.2">
      <c r="A23" s="50" t="s">
        <v>71</v>
      </c>
      <c r="B23" s="7"/>
      <c r="C23" s="15">
        <f>SUM(C24:C32)</f>
        <v>14359175.84</v>
      </c>
      <c r="D23" s="15">
        <f t="shared" ref="D23:G23" si="7">SUM(D24:D32)</f>
        <v>4722306.799999998</v>
      </c>
      <c r="E23" s="15">
        <f t="shared" si="7"/>
        <v>19081482.639999997</v>
      </c>
      <c r="F23" s="15">
        <f t="shared" si="7"/>
        <v>18728384.800000001</v>
      </c>
      <c r="G23" s="15">
        <f t="shared" si="7"/>
        <v>18500589.449999999</v>
      </c>
      <c r="H23" s="15">
        <f t="shared" si="4"/>
        <v>353097.83999999613</v>
      </c>
      <c r="I23" s="51"/>
      <c r="J23" s="51"/>
    </row>
    <row r="24" spans="1:10" x14ac:dyDescent="0.2">
      <c r="A24" s="5"/>
      <c r="B24" s="11" t="s">
        <v>92</v>
      </c>
      <c r="C24" s="15">
        <v>1246230.4500000002</v>
      </c>
      <c r="D24" s="15">
        <f>E24-C24</f>
        <v>415890.62999999989</v>
      </c>
      <c r="E24" s="15">
        <v>1662121.08</v>
      </c>
      <c r="F24" s="15">
        <v>1660931.1400000001</v>
      </c>
      <c r="G24" s="15">
        <v>1664931.1500000004</v>
      </c>
      <c r="H24" s="15">
        <f t="shared" si="4"/>
        <v>1189.9399999999441</v>
      </c>
    </row>
    <row r="25" spans="1:10" x14ac:dyDescent="0.2">
      <c r="A25" s="5"/>
      <c r="B25" s="11" t="s">
        <v>93</v>
      </c>
      <c r="C25" s="15">
        <v>38915.189999999995</v>
      </c>
      <c r="D25" s="15">
        <f t="shared" ref="D25:D32" si="8">E25-C25</f>
        <v>47180.909999999996</v>
      </c>
      <c r="E25" s="15">
        <v>86096.099999999991</v>
      </c>
      <c r="F25" s="15">
        <v>85226.62999999999</v>
      </c>
      <c r="G25" s="15">
        <v>85226.62999999999</v>
      </c>
      <c r="H25" s="15">
        <f t="shared" si="4"/>
        <v>869.47000000000116</v>
      </c>
    </row>
    <row r="26" spans="1:10" x14ac:dyDescent="0.2">
      <c r="A26" s="5"/>
      <c r="B26" s="11" t="s">
        <v>94</v>
      </c>
      <c r="C26" s="15">
        <v>5293094.4300000006</v>
      </c>
      <c r="D26" s="15">
        <f t="shared" si="8"/>
        <v>1030507.6999999993</v>
      </c>
      <c r="E26" s="15">
        <v>6323602.1299999999</v>
      </c>
      <c r="F26" s="15">
        <v>6297224.21</v>
      </c>
      <c r="G26" s="15">
        <v>6281891.3700000001</v>
      </c>
      <c r="H26" s="15">
        <f t="shared" si="4"/>
        <v>26377.919999999925</v>
      </c>
    </row>
    <row r="27" spans="1:10" x14ac:dyDescent="0.2">
      <c r="A27" s="5"/>
      <c r="B27" s="11" t="s">
        <v>95</v>
      </c>
      <c r="C27" s="15">
        <v>267017.75</v>
      </c>
      <c r="D27" s="15">
        <f t="shared" si="8"/>
        <v>105796.57000000007</v>
      </c>
      <c r="E27" s="15">
        <v>372814.32000000007</v>
      </c>
      <c r="F27" s="15">
        <v>372232.18000000005</v>
      </c>
      <c r="G27" s="15">
        <v>372232.18000000005</v>
      </c>
      <c r="H27" s="15">
        <f t="shared" si="4"/>
        <v>582.14000000001397</v>
      </c>
    </row>
    <row r="28" spans="1:10" x14ac:dyDescent="0.2">
      <c r="A28" s="5"/>
      <c r="B28" s="11" t="s">
        <v>96</v>
      </c>
      <c r="C28" s="15">
        <v>4038281.61</v>
      </c>
      <c r="D28" s="15">
        <f t="shared" si="8"/>
        <v>1408308.56</v>
      </c>
      <c r="E28" s="15">
        <v>5446590.1699999999</v>
      </c>
      <c r="F28" s="15">
        <v>5440087.6299999999</v>
      </c>
      <c r="G28" s="15">
        <v>5232741.1099999994</v>
      </c>
      <c r="H28" s="15">
        <f t="shared" si="4"/>
        <v>6502.5400000000373</v>
      </c>
    </row>
    <row r="29" spans="1:10" x14ac:dyDescent="0.2">
      <c r="A29" s="5"/>
      <c r="B29" s="11" t="s">
        <v>97</v>
      </c>
      <c r="C29" s="15">
        <v>192513.45</v>
      </c>
      <c r="D29" s="15">
        <f t="shared" si="8"/>
        <v>-47585.460000000021</v>
      </c>
      <c r="E29" s="15">
        <v>144927.99</v>
      </c>
      <c r="F29" s="15">
        <v>138818.22999999998</v>
      </c>
      <c r="G29" s="15">
        <v>138818.22999999998</v>
      </c>
      <c r="H29" s="15">
        <f t="shared" si="4"/>
        <v>6109.7600000000093</v>
      </c>
    </row>
    <row r="30" spans="1:10" x14ac:dyDescent="0.2">
      <c r="A30" s="5"/>
      <c r="B30" s="11" t="s">
        <v>98</v>
      </c>
      <c r="C30" s="15">
        <v>186737.88999999998</v>
      </c>
      <c r="D30" s="15">
        <f t="shared" si="8"/>
        <v>115076.56000000003</v>
      </c>
      <c r="E30" s="15">
        <v>301814.45</v>
      </c>
      <c r="F30" s="15">
        <v>300984.71000000002</v>
      </c>
      <c r="G30" s="15">
        <v>300984.71000000002</v>
      </c>
      <c r="H30" s="15">
        <f t="shared" si="4"/>
        <v>829.73999999999069</v>
      </c>
    </row>
    <row r="31" spans="1:10" x14ac:dyDescent="0.2">
      <c r="A31" s="5"/>
      <c r="B31" s="11" t="s">
        <v>99</v>
      </c>
      <c r="C31" s="15">
        <v>2054760.5100000005</v>
      </c>
      <c r="D31" s="15">
        <f t="shared" si="8"/>
        <v>727531.25999999908</v>
      </c>
      <c r="E31" s="15">
        <v>2782291.7699999996</v>
      </c>
      <c r="F31" s="15">
        <v>2553990.8399999994</v>
      </c>
      <c r="G31" s="15">
        <v>2553990.84</v>
      </c>
      <c r="H31" s="15">
        <f t="shared" si="4"/>
        <v>228300.93000000017</v>
      </c>
    </row>
    <row r="32" spans="1:10" x14ac:dyDescent="0.2">
      <c r="A32" s="5"/>
      <c r="B32" s="11" t="s">
        <v>19</v>
      </c>
      <c r="C32" s="15">
        <v>1041624.56</v>
      </c>
      <c r="D32" s="15">
        <f t="shared" si="8"/>
        <v>919600.06999999937</v>
      </c>
      <c r="E32" s="15">
        <v>1961224.6299999994</v>
      </c>
      <c r="F32" s="15">
        <v>1878889.23</v>
      </c>
      <c r="G32" s="15">
        <v>1869773.2299999997</v>
      </c>
      <c r="H32" s="15">
        <f t="shared" si="4"/>
        <v>82335.399999999441</v>
      </c>
    </row>
    <row r="33" spans="1:8" x14ac:dyDescent="0.2">
      <c r="A33" s="50" t="s">
        <v>72</v>
      </c>
      <c r="B33" s="7"/>
      <c r="C33" s="15">
        <f>C37</f>
        <v>5415822.8200000003</v>
      </c>
      <c r="D33" s="15">
        <f>D37+D35</f>
        <v>8426129.4900000002</v>
      </c>
      <c r="E33" s="15">
        <f>E37+E35</f>
        <v>13841952.310000001</v>
      </c>
      <c r="F33" s="15">
        <f t="shared" ref="F33:G33" si="9">F37+F35</f>
        <v>10058831.050000001</v>
      </c>
      <c r="G33" s="15">
        <f t="shared" si="9"/>
        <v>9935322.3100000005</v>
      </c>
      <c r="H33" s="15">
        <f t="shared" si="4"/>
        <v>3783121.26</v>
      </c>
    </row>
    <row r="34" spans="1:8" x14ac:dyDescent="0.2">
      <c r="A34" s="5"/>
      <c r="B34" s="11" t="s">
        <v>100</v>
      </c>
      <c r="C34" s="15"/>
      <c r="D34" s="15">
        <f t="shared" ref="D34" si="10">E34-C34</f>
        <v>0</v>
      </c>
      <c r="E34" s="15"/>
      <c r="F34" s="15"/>
      <c r="G34" s="15"/>
      <c r="H34" s="15">
        <f t="shared" si="4"/>
        <v>0</v>
      </c>
    </row>
    <row r="35" spans="1:8" x14ac:dyDescent="0.2">
      <c r="A35" s="5"/>
      <c r="B35" s="11" t="s">
        <v>101</v>
      </c>
      <c r="C35" s="15">
        <v>0</v>
      </c>
      <c r="D35" s="15">
        <f>E35-C35</f>
        <v>658020</v>
      </c>
      <c r="E35" s="15">
        <v>658020</v>
      </c>
      <c r="F35" s="15">
        <v>658020</v>
      </c>
      <c r="G35" s="15">
        <v>658020</v>
      </c>
      <c r="H35" s="15">
        <f t="shared" si="4"/>
        <v>0</v>
      </c>
    </row>
    <row r="36" spans="1:8" x14ac:dyDescent="0.2">
      <c r="A36" s="5"/>
      <c r="B36" s="11" t="s">
        <v>102</v>
      </c>
      <c r="C36" s="15">
        <v>0</v>
      </c>
      <c r="D36" s="15">
        <f t="shared" ref="D36:D37" si="11">E36-C36</f>
        <v>0</v>
      </c>
      <c r="E36" s="15">
        <v>0</v>
      </c>
      <c r="F36" s="15">
        <v>0</v>
      </c>
      <c r="G36" s="15">
        <v>0</v>
      </c>
      <c r="H36" s="15">
        <f t="shared" ref="H36" si="12">E36-F36</f>
        <v>0</v>
      </c>
    </row>
    <row r="37" spans="1:8" x14ac:dyDescent="0.2">
      <c r="A37" s="5"/>
      <c r="B37" s="11" t="s">
        <v>103</v>
      </c>
      <c r="C37" s="15">
        <v>5415822.8200000003</v>
      </c>
      <c r="D37" s="15">
        <f t="shared" si="11"/>
        <v>7768109.4900000002</v>
      </c>
      <c r="E37" s="15">
        <v>13183932.310000001</v>
      </c>
      <c r="F37" s="15">
        <v>9400811.0500000007</v>
      </c>
      <c r="G37" s="15">
        <v>9277302.3100000005</v>
      </c>
      <c r="H37" s="15">
        <f>E37-F37</f>
        <v>3783121.26</v>
      </c>
    </row>
    <row r="38" spans="1:8" x14ac:dyDescent="0.2">
      <c r="A38" s="5"/>
      <c r="B38" s="11" t="s">
        <v>41</v>
      </c>
      <c r="C38" s="15"/>
      <c r="D38" s="15">
        <f t="shared" ref="D38" si="13">E38-C38</f>
        <v>0</v>
      </c>
      <c r="E38" s="15"/>
      <c r="F38" s="15"/>
      <c r="G38" s="15"/>
      <c r="H38" s="15">
        <f t="shared" si="4"/>
        <v>0</v>
      </c>
    </row>
    <row r="39" spans="1:8" x14ac:dyDescent="0.2">
      <c r="A39" s="5"/>
      <c r="B39" s="11" t="s">
        <v>104</v>
      </c>
      <c r="C39" s="15"/>
      <c r="D39" s="15">
        <f t="shared" ref="D39" si="14">E39-C39</f>
        <v>0</v>
      </c>
      <c r="E39" s="15"/>
      <c r="F39" s="15"/>
      <c r="G39" s="15"/>
      <c r="H39" s="15">
        <f t="shared" si="4"/>
        <v>0</v>
      </c>
    </row>
    <row r="40" spans="1:8" x14ac:dyDescent="0.2">
      <c r="A40" s="5"/>
      <c r="B40" s="11" t="s">
        <v>105</v>
      </c>
      <c r="C40" s="15"/>
      <c r="D40" s="15">
        <f t="shared" ref="D40" si="15">E40-C40</f>
        <v>0</v>
      </c>
      <c r="E40" s="15"/>
      <c r="F40" s="15"/>
      <c r="G40" s="15"/>
      <c r="H40" s="15">
        <f t="shared" si="4"/>
        <v>0</v>
      </c>
    </row>
    <row r="41" spans="1:8" x14ac:dyDescent="0.2">
      <c r="A41" s="5"/>
      <c r="B41" s="11" t="s">
        <v>37</v>
      </c>
      <c r="C41" s="15"/>
      <c r="D41" s="15">
        <f t="shared" ref="D41" si="16">E41-C41</f>
        <v>0</v>
      </c>
      <c r="E41" s="15"/>
      <c r="F41" s="15"/>
      <c r="G41" s="15"/>
      <c r="H41" s="15">
        <f t="shared" si="4"/>
        <v>0</v>
      </c>
    </row>
    <row r="42" spans="1:8" x14ac:dyDescent="0.2">
      <c r="A42" s="5"/>
      <c r="B42" s="11" t="s">
        <v>106</v>
      </c>
      <c r="C42" s="15"/>
      <c r="D42" s="15">
        <f t="shared" ref="D42" si="17">E42-C42</f>
        <v>0</v>
      </c>
      <c r="E42" s="15"/>
      <c r="F42" s="15"/>
      <c r="G42" s="15"/>
      <c r="H42" s="15">
        <f t="shared" si="4"/>
        <v>0</v>
      </c>
    </row>
    <row r="43" spans="1:8" x14ac:dyDescent="0.2">
      <c r="A43" s="50" t="s">
        <v>73</v>
      </c>
      <c r="B43" s="7"/>
      <c r="C43" s="15">
        <f>C44+C45+C46+C47+C48+C49+C50+C51+C52</f>
        <v>125133.64</v>
      </c>
      <c r="D43" s="15">
        <f t="shared" ref="D43:G43" si="18">D44+D45+D46+D47+D48+D49+D50+D51+D52</f>
        <v>1289723.98</v>
      </c>
      <c r="E43" s="15">
        <f t="shared" si="18"/>
        <v>1414857.62</v>
      </c>
      <c r="F43" s="15">
        <f t="shared" si="18"/>
        <v>1414857.62</v>
      </c>
      <c r="G43" s="15">
        <f t="shared" si="18"/>
        <v>1414857.62</v>
      </c>
      <c r="H43" s="15">
        <f t="shared" si="4"/>
        <v>0</v>
      </c>
    </row>
    <row r="44" spans="1:8" x14ac:dyDescent="0.2">
      <c r="A44" s="5"/>
      <c r="B44" s="11" t="s">
        <v>107</v>
      </c>
      <c r="C44" s="15">
        <v>73796.740000000005</v>
      </c>
      <c r="D44" s="15">
        <f>E44-C44</f>
        <v>419496.88</v>
      </c>
      <c r="E44" s="15">
        <v>493293.62</v>
      </c>
      <c r="F44" s="15">
        <v>493293.62</v>
      </c>
      <c r="G44" s="15">
        <v>493293.62</v>
      </c>
      <c r="H44" s="15">
        <f t="shared" si="4"/>
        <v>0</v>
      </c>
    </row>
    <row r="45" spans="1:8" x14ac:dyDescent="0.2">
      <c r="A45" s="5"/>
      <c r="B45" s="11" t="s">
        <v>108</v>
      </c>
      <c r="C45" s="15">
        <v>0</v>
      </c>
      <c r="D45" s="15">
        <f t="shared" ref="D45:D52" si="19">E45-C45</f>
        <v>0</v>
      </c>
      <c r="E45" s="15">
        <v>0</v>
      </c>
      <c r="F45" s="15">
        <v>0</v>
      </c>
      <c r="G45" s="15">
        <v>0</v>
      </c>
      <c r="H45" s="15">
        <f t="shared" si="4"/>
        <v>0</v>
      </c>
    </row>
    <row r="46" spans="1:8" x14ac:dyDescent="0.2">
      <c r="A46" s="5"/>
      <c r="B46" s="11" t="s">
        <v>109</v>
      </c>
      <c r="C46" s="15">
        <v>25668.46</v>
      </c>
      <c r="D46" s="15">
        <f t="shared" si="19"/>
        <v>-25668.46</v>
      </c>
      <c r="E46" s="15">
        <v>0</v>
      </c>
      <c r="F46" s="15">
        <v>0</v>
      </c>
      <c r="G46" s="15">
        <v>0</v>
      </c>
      <c r="H46" s="15">
        <f t="shared" si="4"/>
        <v>0</v>
      </c>
    </row>
    <row r="47" spans="1:8" x14ac:dyDescent="0.2">
      <c r="A47" s="5"/>
      <c r="B47" s="11" t="s">
        <v>110</v>
      </c>
      <c r="C47" s="15">
        <v>0</v>
      </c>
      <c r="D47" s="15">
        <f t="shared" si="19"/>
        <v>908583</v>
      </c>
      <c r="E47" s="15">
        <v>908583</v>
      </c>
      <c r="F47" s="15">
        <v>908583</v>
      </c>
      <c r="G47" s="15">
        <v>908583</v>
      </c>
      <c r="H47" s="15">
        <f t="shared" si="4"/>
        <v>0</v>
      </c>
    </row>
    <row r="48" spans="1:8" x14ac:dyDescent="0.2">
      <c r="A48" s="5"/>
      <c r="B48" s="11" t="s">
        <v>111</v>
      </c>
      <c r="C48" s="15">
        <v>0</v>
      </c>
      <c r="D48" s="15">
        <f t="shared" si="19"/>
        <v>0</v>
      </c>
      <c r="E48" s="15">
        <v>0</v>
      </c>
      <c r="F48" s="15">
        <v>0</v>
      </c>
      <c r="G48" s="15">
        <v>0</v>
      </c>
      <c r="H48" s="15">
        <f t="shared" si="4"/>
        <v>0</v>
      </c>
    </row>
    <row r="49" spans="1:8" x14ac:dyDescent="0.2">
      <c r="A49" s="5"/>
      <c r="B49" s="11" t="s">
        <v>112</v>
      </c>
      <c r="C49" s="15">
        <v>12834.21</v>
      </c>
      <c r="D49" s="15">
        <f t="shared" si="19"/>
        <v>146.79000000000087</v>
      </c>
      <c r="E49" s="15">
        <v>12981</v>
      </c>
      <c r="F49" s="15">
        <v>12981</v>
      </c>
      <c r="G49" s="15">
        <v>12981</v>
      </c>
      <c r="H49" s="15">
        <f t="shared" si="4"/>
        <v>0</v>
      </c>
    </row>
    <row r="50" spans="1:8" x14ac:dyDescent="0.2">
      <c r="A50" s="5"/>
      <c r="B50" s="11" t="s">
        <v>113</v>
      </c>
      <c r="C50" s="15">
        <v>0</v>
      </c>
      <c r="D50" s="15">
        <f t="shared" si="19"/>
        <v>0</v>
      </c>
      <c r="E50" s="15">
        <v>0</v>
      </c>
      <c r="F50" s="15">
        <v>0</v>
      </c>
      <c r="G50" s="15">
        <v>0</v>
      </c>
      <c r="H50" s="15">
        <f t="shared" si="4"/>
        <v>0</v>
      </c>
    </row>
    <row r="51" spans="1:8" x14ac:dyDescent="0.2">
      <c r="A51" s="5"/>
      <c r="B51" s="11" t="s">
        <v>114</v>
      </c>
      <c r="C51" s="15">
        <v>0</v>
      </c>
      <c r="D51" s="15">
        <f t="shared" si="19"/>
        <v>0</v>
      </c>
      <c r="E51" s="15">
        <v>0</v>
      </c>
      <c r="F51" s="15">
        <v>0</v>
      </c>
      <c r="G51" s="15">
        <v>0</v>
      </c>
      <c r="H51" s="15">
        <f t="shared" si="4"/>
        <v>0</v>
      </c>
    </row>
    <row r="52" spans="1:8" x14ac:dyDescent="0.2">
      <c r="A52" s="5"/>
      <c r="B52" s="11" t="s">
        <v>115</v>
      </c>
      <c r="C52" s="15">
        <v>12834.23</v>
      </c>
      <c r="D52" s="15">
        <f t="shared" si="19"/>
        <v>-12834.23</v>
      </c>
      <c r="E52" s="15">
        <v>0</v>
      </c>
      <c r="F52" s="15">
        <v>0</v>
      </c>
      <c r="G52" s="15">
        <v>0</v>
      </c>
      <c r="H52" s="15">
        <f t="shared" si="4"/>
        <v>0</v>
      </c>
    </row>
    <row r="53" spans="1:8" x14ac:dyDescent="0.2">
      <c r="A53" s="50" t="s">
        <v>74</v>
      </c>
      <c r="B53" s="7"/>
      <c r="C53" s="15"/>
      <c r="D53" s="15">
        <f>D54</f>
        <v>167459.97</v>
      </c>
      <c r="E53" s="15">
        <f t="shared" ref="E53:G53" si="20">E54</f>
        <v>167459.97</v>
      </c>
      <c r="F53" s="15">
        <f t="shared" si="20"/>
        <v>167459.97</v>
      </c>
      <c r="G53" s="15">
        <f t="shared" si="20"/>
        <v>167459.97</v>
      </c>
      <c r="H53" s="15">
        <f t="shared" si="4"/>
        <v>0</v>
      </c>
    </row>
    <row r="54" spans="1:8" x14ac:dyDescent="0.2">
      <c r="A54" s="5"/>
      <c r="B54" s="11" t="s">
        <v>116</v>
      </c>
      <c r="C54" s="15"/>
      <c r="D54" s="15">
        <v>167459.97</v>
      </c>
      <c r="E54" s="15">
        <v>167459.97</v>
      </c>
      <c r="F54" s="15">
        <v>167459.97</v>
      </c>
      <c r="G54" s="15">
        <v>167459.97</v>
      </c>
      <c r="H54" s="15">
        <f t="shared" si="4"/>
        <v>0</v>
      </c>
    </row>
    <row r="55" spans="1:8" x14ac:dyDescent="0.2">
      <c r="A55" s="5"/>
      <c r="B55" s="11" t="s">
        <v>117</v>
      </c>
      <c r="C55" s="15"/>
      <c r="D55" s="15">
        <f t="shared" ref="D55" si="21">E55-C55</f>
        <v>0</v>
      </c>
      <c r="E55" s="15"/>
      <c r="F55" s="15"/>
      <c r="G55" s="15"/>
      <c r="H55" s="15">
        <f t="shared" si="4"/>
        <v>0</v>
      </c>
    </row>
    <row r="56" spans="1:8" x14ac:dyDescent="0.2">
      <c r="A56" s="5"/>
      <c r="B56" s="11" t="s">
        <v>118</v>
      </c>
      <c r="C56" s="15"/>
      <c r="D56" s="15">
        <f t="shared" ref="D56" si="22">E56-C56</f>
        <v>0</v>
      </c>
      <c r="E56" s="15"/>
      <c r="F56" s="15"/>
      <c r="G56" s="15"/>
      <c r="H56" s="15">
        <f t="shared" si="4"/>
        <v>0</v>
      </c>
    </row>
    <row r="57" spans="1:8" x14ac:dyDescent="0.2">
      <c r="A57" s="50" t="s">
        <v>75</v>
      </c>
      <c r="B57" s="7"/>
      <c r="C57" s="15"/>
      <c r="D57" s="15">
        <f t="shared" ref="D57" si="23">E57-C57</f>
        <v>0</v>
      </c>
      <c r="E57" s="15"/>
      <c r="F57" s="15"/>
      <c r="G57" s="15"/>
      <c r="H57" s="15">
        <f t="shared" si="4"/>
        <v>0</v>
      </c>
    </row>
    <row r="58" spans="1:8" x14ac:dyDescent="0.2">
      <c r="A58" s="5"/>
      <c r="B58" s="11" t="s">
        <v>119</v>
      </c>
      <c r="C58" s="15"/>
      <c r="D58" s="15">
        <f t="shared" ref="D58" si="24">E58-C58</f>
        <v>0</v>
      </c>
      <c r="E58" s="15"/>
      <c r="F58" s="15"/>
      <c r="G58" s="15"/>
      <c r="H58" s="15">
        <f t="shared" si="4"/>
        <v>0</v>
      </c>
    </row>
    <row r="59" spans="1:8" x14ac:dyDescent="0.2">
      <c r="A59" s="5"/>
      <c r="B59" s="11" t="s">
        <v>120</v>
      </c>
      <c r="C59" s="15"/>
      <c r="D59" s="15">
        <f t="shared" ref="D59" si="25">E59-C59</f>
        <v>0</v>
      </c>
      <c r="E59" s="15"/>
      <c r="F59" s="15"/>
      <c r="G59" s="15"/>
      <c r="H59" s="15">
        <f t="shared" si="4"/>
        <v>0</v>
      </c>
    </row>
    <row r="60" spans="1:8" x14ac:dyDescent="0.2">
      <c r="A60" s="5"/>
      <c r="B60" s="11" t="s">
        <v>121</v>
      </c>
      <c r="C60" s="15"/>
      <c r="D60" s="15">
        <f t="shared" ref="D60" si="26">E60-C60</f>
        <v>0</v>
      </c>
      <c r="E60" s="15"/>
      <c r="F60" s="15"/>
      <c r="G60" s="15"/>
      <c r="H60" s="15">
        <f t="shared" si="4"/>
        <v>0</v>
      </c>
    </row>
    <row r="61" spans="1:8" x14ac:dyDescent="0.2">
      <c r="A61" s="5"/>
      <c r="B61" s="11" t="s">
        <v>122</v>
      </c>
      <c r="C61" s="15"/>
      <c r="D61" s="15">
        <f t="shared" ref="D61" si="27">E61-C61</f>
        <v>0</v>
      </c>
      <c r="E61" s="15"/>
      <c r="F61" s="15"/>
      <c r="G61" s="15"/>
      <c r="H61" s="15">
        <f t="shared" si="4"/>
        <v>0</v>
      </c>
    </row>
    <row r="62" spans="1:8" x14ac:dyDescent="0.2">
      <c r="A62" s="5"/>
      <c r="B62" s="11" t="s">
        <v>123</v>
      </c>
      <c r="C62" s="15"/>
      <c r="D62" s="15">
        <f t="shared" ref="D62" si="28">E62-C62</f>
        <v>0</v>
      </c>
      <c r="E62" s="15"/>
      <c r="F62" s="15"/>
      <c r="G62" s="15"/>
      <c r="H62" s="15">
        <f t="shared" si="4"/>
        <v>0</v>
      </c>
    </row>
    <row r="63" spans="1:8" x14ac:dyDescent="0.2">
      <c r="A63" s="5"/>
      <c r="B63" s="11" t="s">
        <v>124</v>
      </c>
      <c r="C63" s="15"/>
      <c r="D63" s="15">
        <f t="shared" ref="D63" si="29">E63-C63</f>
        <v>0</v>
      </c>
      <c r="E63" s="15"/>
      <c r="F63" s="15"/>
      <c r="G63" s="15"/>
      <c r="H63" s="15">
        <f t="shared" si="4"/>
        <v>0</v>
      </c>
    </row>
    <row r="64" spans="1:8" x14ac:dyDescent="0.2">
      <c r="A64" s="5"/>
      <c r="B64" s="11" t="s">
        <v>125</v>
      </c>
      <c r="C64" s="15"/>
      <c r="D64" s="15">
        <f t="shared" ref="D64" si="30">E64-C64</f>
        <v>0</v>
      </c>
      <c r="E64" s="15"/>
      <c r="F64" s="15"/>
      <c r="G64" s="15"/>
      <c r="H64" s="15">
        <f t="shared" si="4"/>
        <v>0</v>
      </c>
    </row>
    <row r="65" spans="1:8" x14ac:dyDescent="0.2">
      <c r="A65" s="50" t="s">
        <v>76</v>
      </c>
      <c r="B65" s="7"/>
      <c r="C65" s="15"/>
      <c r="D65" s="15">
        <f t="shared" ref="D65" si="31">E65-C65</f>
        <v>0</v>
      </c>
      <c r="E65" s="15"/>
      <c r="F65" s="15"/>
      <c r="G65" s="15"/>
      <c r="H65" s="15">
        <f t="shared" si="4"/>
        <v>0</v>
      </c>
    </row>
    <row r="66" spans="1:8" x14ac:dyDescent="0.2">
      <c r="A66" s="5"/>
      <c r="B66" s="11" t="s">
        <v>38</v>
      </c>
      <c r="C66" s="15"/>
      <c r="D66" s="15">
        <f t="shared" ref="D66" si="32">E66-C66</f>
        <v>0</v>
      </c>
      <c r="E66" s="15"/>
      <c r="F66" s="15"/>
      <c r="G66" s="15"/>
      <c r="H66" s="15">
        <f t="shared" si="4"/>
        <v>0</v>
      </c>
    </row>
    <row r="67" spans="1:8" x14ac:dyDescent="0.2">
      <c r="A67" s="5"/>
      <c r="B67" s="11" t="s">
        <v>39</v>
      </c>
      <c r="C67" s="15"/>
      <c r="D67" s="15">
        <f t="shared" ref="D67" si="33">E67-C67</f>
        <v>0</v>
      </c>
      <c r="E67" s="15"/>
      <c r="F67" s="15"/>
      <c r="G67" s="15"/>
      <c r="H67" s="15">
        <f t="shared" si="4"/>
        <v>0</v>
      </c>
    </row>
    <row r="68" spans="1:8" x14ac:dyDescent="0.2">
      <c r="A68" s="5"/>
      <c r="B68" s="11" t="s">
        <v>40</v>
      </c>
      <c r="C68" s="15"/>
      <c r="D68" s="15">
        <f t="shared" ref="D68" si="34">E68-C68</f>
        <v>0</v>
      </c>
      <c r="E68" s="15"/>
      <c r="F68" s="15"/>
      <c r="G68" s="15"/>
      <c r="H68" s="15">
        <f t="shared" si="4"/>
        <v>0</v>
      </c>
    </row>
    <row r="69" spans="1:8" x14ac:dyDescent="0.2">
      <c r="A69" s="50" t="s">
        <v>77</v>
      </c>
      <c r="B69" s="7"/>
      <c r="C69" s="15"/>
      <c r="D69" s="15">
        <f t="shared" ref="D69" si="35">E69-C69</f>
        <v>0</v>
      </c>
      <c r="E69" s="15"/>
      <c r="F69" s="15"/>
      <c r="G69" s="15"/>
      <c r="H69" s="15">
        <f t="shared" si="4"/>
        <v>0</v>
      </c>
    </row>
    <row r="70" spans="1:8" x14ac:dyDescent="0.2">
      <c r="A70" s="5"/>
      <c r="B70" s="11" t="s">
        <v>126</v>
      </c>
      <c r="C70" s="15"/>
      <c r="D70" s="15">
        <f t="shared" ref="D70" si="36">E70-C70</f>
        <v>0</v>
      </c>
      <c r="E70" s="15"/>
      <c r="F70" s="15"/>
      <c r="G70" s="15"/>
      <c r="H70" s="15">
        <f t="shared" ref="H70:H76" si="37">E70-F70</f>
        <v>0</v>
      </c>
    </row>
    <row r="71" spans="1:8" x14ac:dyDescent="0.2">
      <c r="A71" s="5"/>
      <c r="B71" s="11" t="s">
        <v>127</v>
      </c>
      <c r="C71" s="15"/>
      <c r="D71" s="15">
        <f t="shared" ref="D71" si="38">E71-C71</f>
        <v>0</v>
      </c>
      <c r="E71" s="15"/>
      <c r="F71" s="15"/>
      <c r="G71" s="15"/>
      <c r="H71" s="15">
        <f t="shared" si="37"/>
        <v>0</v>
      </c>
    </row>
    <row r="72" spans="1:8" x14ac:dyDescent="0.2">
      <c r="A72" s="5"/>
      <c r="B72" s="11" t="s">
        <v>128</v>
      </c>
      <c r="C72" s="15"/>
      <c r="D72" s="15">
        <f t="shared" ref="D72" si="39">E72-C72</f>
        <v>0</v>
      </c>
      <c r="E72" s="15"/>
      <c r="F72" s="15"/>
      <c r="G72" s="15"/>
      <c r="H72" s="15">
        <f t="shared" si="37"/>
        <v>0</v>
      </c>
    </row>
    <row r="73" spans="1:8" x14ac:dyDescent="0.2">
      <c r="A73" s="5"/>
      <c r="B73" s="11" t="s">
        <v>129</v>
      </c>
      <c r="C73" s="15"/>
      <c r="D73" s="15">
        <f t="shared" ref="D73" si="40">E73-C73</f>
        <v>0</v>
      </c>
      <c r="E73" s="15"/>
      <c r="F73" s="15"/>
      <c r="G73" s="15"/>
      <c r="H73" s="15">
        <f t="shared" si="37"/>
        <v>0</v>
      </c>
    </row>
    <row r="74" spans="1:8" x14ac:dyDescent="0.2">
      <c r="A74" s="5"/>
      <c r="B74" s="11" t="s">
        <v>130</v>
      </c>
      <c r="C74" s="15"/>
      <c r="D74" s="15">
        <f t="shared" ref="D74" si="41">E74-C74</f>
        <v>0</v>
      </c>
      <c r="E74" s="15"/>
      <c r="F74" s="15"/>
      <c r="G74" s="15"/>
      <c r="H74" s="15">
        <f t="shared" si="37"/>
        <v>0</v>
      </c>
    </row>
    <row r="75" spans="1:8" x14ac:dyDescent="0.2">
      <c r="A75" s="5"/>
      <c r="B75" s="11" t="s">
        <v>131</v>
      </c>
      <c r="C75" s="15"/>
      <c r="D75" s="15">
        <f t="shared" ref="D75" si="42">E75-C75</f>
        <v>0</v>
      </c>
      <c r="E75" s="15"/>
      <c r="F75" s="15"/>
      <c r="G75" s="15"/>
      <c r="H75" s="15">
        <f t="shared" si="37"/>
        <v>0</v>
      </c>
    </row>
    <row r="76" spans="1:8" x14ac:dyDescent="0.2">
      <c r="A76" s="6"/>
      <c r="B76" s="12" t="s">
        <v>132</v>
      </c>
      <c r="C76" s="16"/>
      <c r="D76" s="15">
        <f t="shared" ref="D76" si="43">E76-C76</f>
        <v>0</v>
      </c>
      <c r="E76" s="16"/>
      <c r="F76" s="16"/>
      <c r="G76" s="16"/>
      <c r="H76" s="15">
        <f t="shared" si="37"/>
        <v>0</v>
      </c>
    </row>
    <row r="77" spans="1:8" x14ac:dyDescent="0.2">
      <c r="A77" s="8"/>
      <c r="B77" s="13" t="s">
        <v>61</v>
      </c>
      <c r="C77" s="17">
        <f>C5+C13+C23+C33+C43</f>
        <v>129403049.36000003</v>
      </c>
      <c r="D77" s="25">
        <f>D5+D13+D23+D33+D43+D53</f>
        <v>13251821.329999981</v>
      </c>
      <c r="E77" s="17">
        <f>E5+E13+E23+E33+E43+E53</f>
        <v>142654870.69</v>
      </c>
      <c r="F77" s="17">
        <f t="shared" ref="F77:H77" si="44">F5+F13+F23+F33+F43+F53</f>
        <v>135388717.95000002</v>
      </c>
      <c r="G77" s="17">
        <f t="shared" si="44"/>
        <v>134971408.82000002</v>
      </c>
      <c r="H77" s="25">
        <f t="shared" si="44"/>
        <v>7266152.739999976</v>
      </c>
    </row>
    <row r="79" spans="1:8" x14ac:dyDescent="0.2">
      <c r="G79" s="51"/>
    </row>
  </sheetData>
  <sheetProtection formatCells="0" formatColumns="0" formatRows="0" autoFilter="0"/>
  <mergeCells count="4">
    <mergeCell ref="A1:H1"/>
    <mergeCell ref="C2:G2"/>
    <mergeCell ref="H2:H3"/>
    <mergeCell ref="A2:B4"/>
  </mergeCells>
  <printOptions horizontalCentered="1"/>
  <pageMargins left="0.70866141732283472" right="0.70866141732283472" top="0.74803149606299213" bottom="0.74803149606299213" header="0.31496062992125984" footer="0.31496062992125984"/>
  <pageSetup scale="86"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showGridLines="0" workbookViewId="0">
      <selection sqref="A1:H1"/>
    </sheetView>
  </sheetViews>
  <sheetFormatPr baseColWidth="10" defaultRowHeight="11.25" x14ac:dyDescent="0.2"/>
  <cols>
    <col min="1" max="1" width="2.83203125" style="1" customWidth="1"/>
    <col min="2" max="2" width="47.6640625" style="1" customWidth="1"/>
    <col min="3" max="8" width="18.33203125" style="1" customWidth="1"/>
    <col min="9" max="16384" width="12" style="1"/>
  </cols>
  <sheetData>
    <row r="1" spans="1:8" ht="50.1" customHeight="1" x14ac:dyDescent="0.2">
      <c r="A1" s="53" t="s">
        <v>137</v>
      </c>
      <c r="B1" s="54"/>
      <c r="C1" s="54"/>
      <c r="D1" s="54"/>
      <c r="E1" s="54"/>
      <c r="F1" s="54"/>
      <c r="G1" s="54"/>
      <c r="H1" s="55"/>
    </row>
    <row r="2" spans="1:8" x14ac:dyDescent="0.2">
      <c r="A2" s="58" t="s">
        <v>62</v>
      </c>
      <c r="B2" s="59"/>
      <c r="C2" s="53" t="s">
        <v>68</v>
      </c>
      <c r="D2" s="54"/>
      <c r="E2" s="54"/>
      <c r="F2" s="54"/>
      <c r="G2" s="55"/>
      <c r="H2" s="56" t="s">
        <v>67</v>
      </c>
    </row>
    <row r="3" spans="1:8" ht="24.95" customHeight="1" x14ac:dyDescent="0.2">
      <c r="A3" s="60"/>
      <c r="B3" s="61"/>
      <c r="C3" s="9" t="s">
        <v>63</v>
      </c>
      <c r="D3" s="9" t="s">
        <v>133</v>
      </c>
      <c r="E3" s="9" t="s">
        <v>64</v>
      </c>
      <c r="F3" s="9" t="s">
        <v>65</v>
      </c>
      <c r="G3" s="9" t="s">
        <v>66</v>
      </c>
      <c r="H3" s="57"/>
    </row>
    <row r="4" spans="1:8" x14ac:dyDescent="0.2">
      <c r="A4" s="62"/>
      <c r="B4" s="63"/>
      <c r="C4" s="10">
        <v>1</v>
      </c>
      <c r="D4" s="10">
        <v>2</v>
      </c>
      <c r="E4" s="10" t="s">
        <v>134</v>
      </c>
      <c r="F4" s="10">
        <v>4</v>
      </c>
      <c r="G4" s="10">
        <v>5</v>
      </c>
      <c r="H4" s="10" t="s">
        <v>135</v>
      </c>
    </row>
    <row r="5" spans="1:8" x14ac:dyDescent="0.2">
      <c r="A5" s="5"/>
      <c r="B5" s="18"/>
      <c r="C5" s="21"/>
      <c r="D5" s="21"/>
      <c r="E5" s="21"/>
      <c r="F5" s="21"/>
      <c r="G5" s="21"/>
      <c r="H5" s="21"/>
    </row>
    <row r="6" spans="1:8" x14ac:dyDescent="0.2">
      <c r="A6" s="5"/>
      <c r="B6" s="18" t="s">
        <v>0</v>
      </c>
      <c r="C6" s="52">
        <f>COG!C77</f>
        <v>129403049.36000003</v>
      </c>
      <c r="D6" s="52">
        <f>COG!D77</f>
        <v>13251821.329999981</v>
      </c>
      <c r="E6" s="52">
        <f>COG!E77</f>
        <v>142654870.69</v>
      </c>
      <c r="F6" s="52">
        <f>COG!F77</f>
        <v>135388717.95000002</v>
      </c>
      <c r="G6" s="52">
        <f>COG!G77</f>
        <v>134971408.82000002</v>
      </c>
      <c r="H6" s="52">
        <f>COG!H77</f>
        <v>7266152.739999976</v>
      </c>
    </row>
    <row r="7" spans="1:8" x14ac:dyDescent="0.2">
      <c r="A7" s="5"/>
      <c r="B7" s="18"/>
      <c r="C7" s="22"/>
      <c r="D7" s="22"/>
      <c r="E7" s="22"/>
      <c r="F7" s="22"/>
      <c r="G7" s="22"/>
      <c r="H7" s="22"/>
    </row>
    <row r="8" spans="1:8" x14ac:dyDescent="0.2">
      <c r="A8" s="5"/>
      <c r="B8" s="18" t="s">
        <v>1</v>
      </c>
      <c r="C8" s="22"/>
      <c r="D8" s="22"/>
      <c r="E8" s="22"/>
      <c r="F8" s="22"/>
      <c r="G8" s="22"/>
      <c r="H8" s="22"/>
    </row>
    <row r="9" spans="1:8" x14ac:dyDescent="0.2">
      <c r="A9" s="5"/>
      <c r="B9" s="18"/>
      <c r="C9" s="22"/>
      <c r="D9" s="22"/>
      <c r="E9" s="22"/>
      <c r="F9" s="22"/>
      <c r="G9" s="22"/>
      <c r="H9" s="22"/>
    </row>
    <row r="10" spans="1:8" x14ac:dyDescent="0.2">
      <c r="A10" s="5"/>
      <c r="B10" s="18" t="s">
        <v>2</v>
      </c>
      <c r="C10" s="22"/>
      <c r="D10" s="22"/>
      <c r="E10" s="22"/>
      <c r="F10" s="22"/>
      <c r="G10" s="22"/>
      <c r="H10" s="22"/>
    </row>
    <row r="11" spans="1:8" x14ac:dyDescent="0.2">
      <c r="A11" s="5"/>
      <c r="B11" s="18"/>
      <c r="C11" s="22"/>
      <c r="D11" s="22"/>
      <c r="E11" s="22"/>
      <c r="F11" s="22"/>
      <c r="G11" s="22"/>
      <c r="H11" s="22"/>
    </row>
    <row r="12" spans="1:8" x14ac:dyDescent="0.2">
      <c r="A12" s="5"/>
      <c r="B12" s="18" t="s">
        <v>41</v>
      </c>
      <c r="C12" s="22"/>
      <c r="D12" s="22"/>
      <c r="E12" s="22"/>
      <c r="F12" s="22"/>
      <c r="G12" s="22"/>
      <c r="H12" s="22"/>
    </row>
    <row r="13" spans="1:8" x14ac:dyDescent="0.2">
      <c r="A13" s="5"/>
      <c r="B13" s="18"/>
      <c r="C13" s="22"/>
      <c r="D13" s="22"/>
      <c r="E13" s="22"/>
      <c r="F13" s="22"/>
      <c r="G13" s="22"/>
      <c r="H13" s="22"/>
    </row>
    <row r="14" spans="1:8" x14ac:dyDescent="0.2">
      <c r="A14" s="5"/>
      <c r="B14" s="18" t="s">
        <v>38</v>
      </c>
      <c r="C14" s="22"/>
      <c r="D14" s="22"/>
      <c r="E14" s="22"/>
      <c r="F14" s="22"/>
      <c r="G14" s="22"/>
      <c r="H14" s="22"/>
    </row>
    <row r="15" spans="1:8" x14ac:dyDescent="0.2">
      <c r="A15" s="6"/>
      <c r="B15" s="19"/>
      <c r="C15" s="23"/>
      <c r="D15" s="23"/>
      <c r="E15" s="23"/>
      <c r="F15" s="23"/>
      <c r="G15" s="23"/>
      <c r="H15" s="23"/>
    </row>
    <row r="16" spans="1:8" x14ac:dyDescent="0.2">
      <c r="A16" s="20"/>
      <c r="B16" s="13" t="s">
        <v>61</v>
      </c>
      <c r="C16" s="17">
        <f>C6</f>
        <v>129403049.36000003</v>
      </c>
      <c r="D16" s="17">
        <f t="shared" ref="D16:H16" si="0">D6</f>
        <v>13251821.329999981</v>
      </c>
      <c r="E16" s="17">
        <f t="shared" si="0"/>
        <v>142654870.69</v>
      </c>
      <c r="F16" s="17">
        <f t="shared" si="0"/>
        <v>135388717.95000002</v>
      </c>
      <c r="G16" s="17">
        <f t="shared" si="0"/>
        <v>134971408.82000002</v>
      </c>
      <c r="H16" s="17">
        <f t="shared" si="0"/>
        <v>7266152.739999976</v>
      </c>
    </row>
  </sheetData>
  <sheetProtection formatCells="0" formatColumns="0" formatRows="0" autoFilter="0"/>
  <mergeCells count="4">
    <mergeCell ref="A1:H1"/>
    <mergeCell ref="C2:G2"/>
    <mergeCell ref="H2:H3"/>
    <mergeCell ref="A2:B4"/>
  </mergeCells>
  <printOptions horizontalCentered="1"/>
  <pageMargins left="0.70866141732283472" right="0.70866141732283472" top="0.74803149606299213" bottom="0.74803149606299213" header="0.31496062992125984" footer="0.31496062992125984"/>
  <pageSetup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showGridLines="0" workbookViewId="0">
      <selection activeCell="E35" sqref="E35"/>
    </sheetView>
  </sheetViews>
  <sheetFormatPr baseColWidth="10" defaultRowHeight="11.25" x14ac:dyDescent="0.2"/>
  <cols>
    <col min="1" max="1" width="2.83203125" style="1" customWidth="1"/>
    <col min="2" max="2" width="60.83203125" style="1" customWidth="1"/>
    <col min="3" max="8" width="18.33203125" style="1" customWidth="1"/>
    <col min="9" max="16384" width="12" style="1"/>
  </cols>
  <sheetData>
    <row r="1" spans="1:8" ht="45" customHeight="1" x14ac:dyDescent="0.2">
      <c r="A1" s="53" t="s">
        <v>138</v>
      </c>
      <c r="B1" s="54"/>
      <c r="C1" s="54"/>
      <c r="D1" s="54"/>
      <c r="E1" s="54"/>
      <c r="F1" s="54"/>
      <c r="G1" s="54"/>
      <c r="H1" s="55"/>
    </row>
    <row r="2" spans="1:8" x14ac:dyDescent="0.2">
      <c r="B2" s="29"/>
      <c r="C2" s="29"/>
      <c r="D2" s="29"/>
      <c r="E2" s="29"/>
      <c r="F2" s="29"/>
      <c r="G2" s="29"/>
      <c r="H2" s="29"/>
    </row>
    <row r="3" spans="1:8" x14ac:dyDescent="0.2">
      <c r="A3" s="58" t="s">
        <v>62</v>
      </c>
      <c r="B3" s="59"/>
      <c r="C3" s="53" t="s">
        <v>68</v>
      </c>
      <c r="D3" s="54"/>
      <c r="E3" s="54"/>
      <c r="F3" s="54"/>
      <c r="G3" s="55"/>
      <c r="H3" s="56" t="s">
        <v>67</v>
      </c>
    </row>
    <row r="4" spans="1:8" ht="24.95" customHeight="1" x14ac:dyDescent="0.2">
      <c r="A4" s="60"/>
      <c r="B4" s="61"/>
      <c r="C4" s="9" t="s">
        <v>63</v>
      </c>
      <c r="D4" s="9" t="s">
        <v>133</v>
      </c>
      <c r="E4" s="9" t="s">
        <v>64</v>
      </c>
      <c r="F4" s="9" t="s">
        <v>65</v>
      </c>
      <c r="G4" s="9" t="s">
        <v>66</v>
      </c>
      <c r="H4" s="57"/>
    </row>
    <row r="5" spans="1:8" x14ac:dyDescent="0.2">
      <c r="A5" s="62"/>
      <c r="B5" s="63"/>
      <c r="C5" s="10">
        <v>1</v>
      </c>
      <c r="D5" s="10">
        <v>2</v>
      </c>
      <c r="E5" s="10" t="s">
        <v>134</v>
      </c>
      <c r="F5" s="10">
        <v>4</v>
      </c>
      <c r="G5" s="10">
        <v>5</v>
      </c>
      <c r="H5" s="10" t="s">
        <v>135</v>
      </c>
    </row>
    <row r="6" spans="1:8" x14ac:dyDescent="0.2">
      <c r="A6" s="30"/>
      <c r="B6" s="26"/>
      <c r="C6" s="38"/>
      <c r="D6" s="38"/>
      <c r="E6" s="38"/>
      <c r="F6" s="38"/>
      <c r="G6" s="38"/>
      <c r="H6" s="38"/>
    </row>
    <row r="7" spans="1:8" x14ac:dyDescent="0.2">
      <c r="A7" s="4" t="s">
        <v>53</v>
      </c>
      <c r="B7" s="24"/>
      <c r="C7" s="15">
        <f>CTG!C6</f>
        <v>129403049.36000003</v>
      </c>
      <c r="D7" s="15">
        <f>CTG!D6</f>
        <v>13251821.329999981</v>
      </c>
      <c r="E7" s="15">
        <f>CTG!E6</f>
        <v>142654870.69</v>
      </c>
      <c r="F7" s="15">
        <f>CTG!F6</f>
        <v>135388717.95000002</v>
      </c>
      <c r="G7" s="15">
        <f>CTG!G6</f>
        <v>134971408.82000002</v>
      </c>
      <c r="H7" s="15">
        <f>CTG!H6</f>
        <v>7266152.739999976</v>
      </c>
    </row>
    <row r="8" spans="1:8" x14ac:dyDescent="0.2">
      <c r="A8" s="4" t="s">
        <v>54</v>
      </c>
      <c r="B8" s="24"/>
      <c r="C8" s="15"/>
      <c r="D8" s="15"/>
      <c r="E8" s="15"/>
      <c r="F8" s="15"/>
      <c r="G8" s="15"/>
      <c r="H8" s="15"/>
    </row>
    <row r="9" spans="1:8" x14ac:dyDescent="0.2">
      <c r="A9" s="4" t="s">
        <v>55</v>
      </c>
      <c r="B9" s="24"/>
      <c r="C9" s="15"/>
      <c r="D9" s="15"/>
      <c r="E9" s="15"/>
      <c r="F9" s="15"/>
      <c r="G9" s="15"/>
      <c r="H9" s="15"/>
    </row>
    <row r="10" spans="1:8" x14ac:dyDescent="0.2">
      <c r="A10" s="4" t="s">
        <v>56</v>
      </c>
      <c r="B10" s="24"/>
      <c r="C10" s="15"/>
      <c r="D10" s="15"/>
      <c r="E10" s="15"/>
      <c r="F10" s="15"/>
      <c r="G10" s="15"/>
      <c r="H10" s="15"/>
    </row>
    <row r="11" spans="1:8" x14ac:dyDescent="0.2">
      <c r="A11" s="4" t="s">
        <v>57</v>
      </c>
      <c r="B11" s="24"/>
      <c r="C11" s="15"/>
      <c r="D11" s="15"/>
      <c r="E11" s="15"/>
      <c r="F11" s="15"/>
      <c r="G11" s="15"/>
      <c r="H11" s="15"/>
    </row>
    <row r="12" spans="1:8" x14ac:dyDescent="0.2">
      <c r="A12" s="4" t="s">
        <v>58</v>
      </c>
      <c r="B12" s="24"/>
      <c r="C12" s="15"/>
      <c r="D12" s="15"/>
      <c r="E12" s="15"/>
      <c r="F12" s="15"/>
      <c r="G12" s="15"/>
      <c r="H12" s="15"/>
    </row>
    <row r="13" spans="1:8" x14ac:dyDescent="0.2">
      <c r="A13" s="4" t="s">
        <v>59</v>
      </c>
      <c r="B13" s="24"/>
      <c r="C13" s="15"/>
      <c r="D13" s="15"/>
      <c r="E13" s="15"/>
      <c r="F13" s="15"/>
      <c r="G13" s="15"/>
      <c r="H13" s="15"/>
    </row>
    <row r="14" spans="1:8" x14ac:dyDescent="0.2">
      <c r="A14" s="4" t="s">
        <v>60</v>
      </c>
      <c r="B14" s="24"/>
      <c r="C14" s="15"/>
      <c r="D14" s="15"/>
      <c r="E14" s="15"/>
      <c r="F14" s="15"/>
      <c r="G14" s="15"/>
      <c r="H14" s="15"/>
    </row>
    <row r="15" spans="1:8" x14ac:dyDescent="0.2">
      <c r="A15" s="4"/>
      <c r="B15" s="27"/>
      <c r="C15" s="16"/>
      <c r="D15" s="16"/>
      <c r="E15" s="16"/>
      <c r="F15" s="16"/>
      <c r="G15" s="16"/>
      <c r="H15" s="16"/>
    </row>
    <row r="16" spans="1:8" x14ac:dyDescent="0.2">
      <c r="A16" s="28"/>
      <c r="B16" s="49" t="s">
        <v>61</v>
      </c>
      <c r="C16" s="25">
        <f>C7</f>
        <v>129403049.36000003</v>
      </c>
      <c r="D16" s="25">
        <f t="shared" ref="D16:H16" si="0">D7</f>
        <v>13251821.329999981</v>
      </c>
      <c r="E16" s="25">
        <f t="shared" si="0"/>
        <v>142654870.69</v>
      </c>
      <c r="F16" s="25">
        <f t="shared" si="0"/>
        <v>135388717.95000002</v>
      </c>
      <c r="G16" s="25">
        <f t="shared" si="0"/>
        <v>134971408.82000002</v>
      </c>
      <c r="H16" s="25">
        <f t="shared" si="0"/>
        <v>7266152.739999976</v>
      </c>
    </row>
    <row r="19" spans="1:8" ht="45" customHeight="1" x14ac:dyDescent="0.2">
      <c r="A19" s="53" t="s">
        <v>139</v>
      </c>
      <c r="B19" s="54"/>
      <c r="C19" s="54"/>
      <c r="D19" s="54"/>
      <c r="E19" s="54"/>
      <c r="F19" s="54"/>
      <c r="G19" s="54"/>
      <c r="H19" s="55"/>
    </row>
    <row r="21" spans="1:8" x14ac:dyDescent="0.2">
      <c r="A21" s="58" t="s">
        <v>62</v>
      </c>
      <c r="B21" s="59"/>
      <c r="C21" s="53" t="s">
        <v>68</v>
      </c>
      <c r="D21" s="54"/>
      <c r="E21" s="54"/>
      <c r="F21" s="54"/>
      <c r="G21" s="55"/>
      <c r="H21" s="56" t="s">
        <v>67</v>
      </c>
    </row>
    <row r="22" spans="1:8" ht="22.5" x14ac:dyDescent="0.2">
      <c r="A22" s="60"/>
      <c r="B22" s="61"/>
      <c r="C22" s="9" t="s">
        <v>63</v>
      </c>
      <c r="D22" s="9" t="s">
        <v>133</v>
      </c>
      <c r="E22" s="9" t="s">
        <v>64</v>
      </c>
      <c r="F22" s="9" t="s">
        <v>65</v>
      </c>
      <c r="G22" s="9" t="s">
        <v>66</v>
      </c>
      <c r="H22" s="57"/>
    </row>
    <row r="23" spans="1:8" x14ac:dyDescent="0.2">
      <c r="A23" s="62"/>
      <c r="B23" s="63"/>
      <c r="C23" s="10">
        <v>1</v>
      </c>
      <c r="D23" s="10">
        <v>2</v>
      </c>
      <c r="E23" s="10" t="s">
        <v>134</v>
      </c>
      <c r="F23" s="10">
        <v>4</v>
      </c>
      <c r="G23" s="10">
        <v>5</v>
      </c>
      <c r="H23" s="10" t="s">
        <v>135</v>
      </c>
    </row>
    <row r="24" spans="1:8" x14ac:dyDescent="0.2">
      <c r="A24" s="30"/>
      <c r="B24" s="31"/>
      <c r="C24" s="35"/>
      <c r="D24" s="35"/>
      <c r="E24" s="35"/>
      <c r="F24" s="35"/>
      <c r="G24" s="35"/>
      <c r="H24" s="35"/>
    </row>
    <row r="25" spans="1:8" x14ac:dyDescent="0.2">
      <c r="A25" s="4" t="s">
        <v>8</v>
      </c>
      <c r="B25" s="2"/>
      <c r="C25" s="36"/>
      <c r="D25" s="36"/>
      <c r="E25" s="36"/>
      <c r="F25" s="36"/>
      <c r="G25" s="36"/>
      <c r="H25" s="36"/>
    </row>
    <row r="26" spans="1:8" x14ac:dyDescent="0.2">
      <c r="A26" s="4" t="s">
        <v>9</v>
      </c>
      <c r="B26" s="2"/>
      <c r="C26" s="36"/>
      <c r="D26" s="36"/>
      <c r="E26" s="36"/>
      <c r="F26" s="36"/>
      <c r="G26" s="36"/>
      <c r="H26" s="36"/>
    </row>
    <row r="27" spans="1:8" x14ac:dyDescent="0.2">
      <c r="A27" s="4" t="s">
        <v>10</v>
      </c>
      <c r="B27" s="2"/>
      <c r="C27" s="36"/>
      <c r="D27" s="36"/>
      <c r="E27" s="36"/>
      <c r="F27" s="36"/>
      <c r="G27" s="36"/>
      <c r="H27" s="36"/>
    </row>
    <row r="28" spans="1:8" x14ac:dyDescent="0.2">
      <c r="A28" s="4" t="s">
        <v>11</v>
      </c>
      <c r="B28" s="2"/>
      <c r="C28" s="36"/>
      <c r="D28" s="36"/>
      <c r="E28" s="36"/>
      <c r="F28" s="36"/>
      <c r="G28" s="36"/>
      <c r="H28" s="36"/>
    </row>
    <row r="29" spans="1:8" x14ac:dyDescent="0.2">
      <c r="A29" s="4"/>
      <c r="B29" s="2"/>
      <c r="C29" s="37"/>
      <c r="D29" s="37"/>
      <c r="E29" s="37"/>
      <c r="F29" s="37"/>
      <c r="G29" s="37"/>
      <c r="H29" s="37"/>
    </row>
    <row r="30" spans="1:8" x14ac:dyDescent="0.2">
      <c r="A30" s="28"/>
      <c r="B30" s="49" t="s">
        <v>61</v>
      </c>
      <c r="C30" s="25"/>
      <c r="D30" s="25"/>
      <c r="E30" s="25"/>
      <c r="F30" s="25"/>
      <c r="G30" s="25"/>
      <c r="H30" s="25"/>
    </row>
    <row r="33" spans="1:8" ht="45" customHeight="1" x14ac:dyDescent="0.2">
      <c r="A33" s="53" t="s">
        <v>140</v>
      </c>
      <c r="B33" s="54"/>
      <c r="C33" s="54"/>
      <c r="D33" s="54"/>
      <c r="E33" s="54"/>
      <c r="F33" s="54"/>
      <c r="G33" s="54"/>
      <c r="H33" s="55"/>
    </row>
    <row r="34" spans="1:8" x14ac:dyDescent="0.2">
      <c r="A34" s="58" t="s">
        <v>62</v>
      </c>
      <c r="B34" s="59"/>
      <c r="C34" s="53" t="s">
        <v>68</v>
      </c>
      <c r="D34" s="54"/>
      <c r="E34" s="54"/>
      <c r="F34" s="54"/>
      <c r="G34" s="55"/>
      <c r="H34" s="56" t="s">
        <v>67</v>
      </c>
    </row>
    <row r="35" spans="1:8" ht="22.5" x14ac:dyDescent="0.2">
      <c r="A35" s="60"/>
      <c r="B35" s="61"/>
      <c r="C35" s="9" t="s">
        <v>63</v>
      </c>
      <c r="D35" s="9" t="s">
        <v>133</v>
      </c>
      <c r="E35" s="9" t="s">
        <v>64</v>
      </c>
      <c r="F35" s="9" t="s">
        <v>65</v>
      </c>
      <c r="G35" s="9" t="s">
        <v>66</v>
      </c>
      <c r="H35" s="57"/>
    </row>
    <row r="36" spans="1:8" x14ac:dyDescent="0.2">
      <c r="A36" s="62"/>
      <c r="B36" s="63"/>
      <c r="C36" s="10">
        <v>1</v>
      </c>
      <c r="D36" s="10">
        <v>2</v>
      </c>
      <c r="E36" s="10" t="s">
        <v>134</v>
      </c>
      <c r="F36" s="10">
        <v>4</v>
      </c>
      <c r="G36" s="10">
        <v>5</v>
      </c>
      <c r="H36" s="10" t="s">
        <v>135</v>
      </c>
    </row>
    <row r="37" spans="1:8" x14ac:dyDescent="0.2">
      <c r="A37" s="30"/>
      <c r="B37" s="31"/>
      <c r="C37" s="35"/>
      <c r="D37" s="35"/>
      <c r="E37" s="35"/>
      <c r="F37" s="35"/>
      <c r="G37" s="35"/>
      <c r="H37" s="35"/>
    </row>
    <row r="38" spans="1:8" ht="22.5" x14ac:dyDescent="0.2">
      <c r="A38" s="4"/>
      <c r="B38" s="33" t="s">
        <v>13</v>
      </c>
      <c r="C38" s="36"/>
      <c r="D38" s="36"/>
      <c r="E38" s="36"/>
      <c r="F38" s="36"/>
      <c r="G38" s="36"/>
      <c r="H38" s="36"/>
    </row>
    <row r="39" spans="1:8" x14ac:dyDescent="0.2">
      <c r="A39" s="4"/>
      <c r="B39" s="33"/>
      <c r="C39" s="36"/>
      <c r="D39" s="36"/>
      <c r="E39" s="36"/>
      <c r="F39" s="36"/>
      <c r="G39" s="36"/>
      <c r="H39" s="36"/>
    </row>
    <row r="40" spans="1:8" x14ac:dyDescent="0.2">
      <c r="A40" s="4"/>
      <c r="B40" s="33" t="s">
        <v>12</v>
      </c>
      <c r="C40" s="36"/>
      <c r="D40" s="36"/>
      <c r="E40" s="36"/>
      <c r="F40" s="36"/>
      <c r="G40" s="36"/>
      <c r="H40" s="36"/>
    </row>
    <row r="41" spans="1:8" x14ac:dyDescent="0.2">
      <c r="A41" s="4"/>
      <c r="B41" s="33"/>
      <c r="C41" s="36"/>
      <c r="D41" s="36"/>
      <c r="E41" s="36"/>
      <c r="F41" s="36"/>
      <c r="G41" s="36"/>
      <c r="H41" s="36"/>
    </row>
    <row r="42" spans="1:8" ht="22.5" x14ac:dyDescent="0.2">
      <c r="A42" s="4"/>
      <c r="B42" s="33" t="s">
        <v>14</v>
      </c>
      <c r="C42" s="36"/>
      <c r="D42" s="36"/>
      <c r="E42" s="36"/>
      <c r="F42" s="36"/>
      <c r="G42" s="36"/>
      <c r="H42" s="36"/>
    </row>
    <row r="43" spans="1:8" x14ac:dyDescent="0.2">
      <c r="A43" s="4"/>
      <c r="B43" s="33"/>
      <c r="C43" s="36"/>
      <c r="D43" s="36"/>
      <c r="E43" s="36"/>
      <c r="F43" s="36"/>
      <c r="G43" s="36"/>
      <c r="H43" s="36"/>
    </row>
    <row r="44" spans="1:8" ht="22.5" x14ac:dyDescent="0.2">
      <c r="A44" s="4"/>
      <c r="B44" s="33" t="s">
        <v>26</v>
      </c>
      <c r="C44" s="36"/>
      <c r="D44" s="36"/>
      <c r="E44" s="36"/>
      <c r="F44" s="36"/>
      <c r="G44" s="36"/>
      <c r="H44" s="36"/>
    </row>
    <row r="45" spans="1:8" x14ac:dyDescent="0.2">
      <c r="A45" s="4"/>
      <c r="B45" s="33"/>
      <c r="C45" s="36"/>
      <c r="D45" s="36"/>
      <c r="E45" s="36"/>
      <c r="F45" s="36"/>
      <c r="G45" s="36"/>
      <c r="H45" s="36"/>
    </row>
    <row r="46" spans="1:8" ht="22.5" x14ac:dyDescent="0.2">
      <c r="A46" s="4"/>
      <c r="B46" s="33" t="s">
        <v>27</v>
      </c>
      <c r="C46" s="36"/>
      <c r="D46" s="36"/>
      <c r="E46" s="36"/>
      <c r="F46" s="36"/>
      <c r="G46" s="36"/>
      <c r="H46" s="36"/>
    </row>
    <row r="47" spans="1:8" x14ac:dyDescent="0.2">
      <c r="A47" s="4"/>
      <c r="B47" s="33"/>
      <c r="C47" s="36"/>
      <c r="D47" s="36"/>
      <c r="E47" s="36"/>
      <c r="F47" s="36"/>
      <c r="G47" s="36"/>
      <c r="H47" s="36"/>
    </row>
    <row r="48" spans="1:8" ht="22.5" x14ac:dyDescent="0.2">
      <c r="A48" s="4"/>
      <c r="B48" s="33" t="s">
        <v>34</v>
      </c>
      <c r="C48" s="36"/>
      <c r="D48" s="36"/>
      <c r="E48" s="36"/>
      <c r="F48" s="36"/>
      <c r="G48" s="36"/>
      <c r="H48" s="36"/>
    </row>
    <row r="49" spans="1:8" x14ac:dyDescent="0.2">
      <c r="A49" s="4"/>
      <c r="B49" s="33"/>
      <c r="C49" s="36"/>
      <c r="D49" s="36"/>
      <c r="E49" s="36"/>
      <c r="F49" s="36"/>
      <c r="G49" s="36"/>
      <c r="H49" s="36"/>
    </row>
    <row r="50" spans="1:8" x14ac:dyDescent="0.2">
      <c r="A50" s="4"/>
      <c r="B50" s="33" t="s">
        <v>15</v>
      </c>
      <c r="C50" s="36"/>
      <c r="D50" s="36"/>
      <c r="E50" s="36"/>
      <c r="F50" s="36"/>
      <c r="G50" s="36"/>
      <c r="H50" s="36"/>
    </row>
    <row r="51" spans="1:8" x14ac:dyDescent="0.2">
      <c r="A51" s="32"/>
      <c r="B51" s="34"/>
      <c r="C51" s="37"/>
      <c r="D51" s="37"/>
      <c r="E51" s="37"/>
      <c r="F51" s="37"/>
      <c r="G51" s="37"/>
      <c r="H51" s="37"/>
    </row>
    <row r="52" spans="1:8" x14ac:dyDescent="0.2">
      <c r="A52" s="28"/>
      <c r="B52" s="49" t="s">
        <v>61</v>
      </c>
      <c r="C52" s="25"/>
      <c r="D52" s="25"/>
      <c r="E52" s="25"/>
      <c r="F52" s="25"/>
      <c r="G52" s="25"/>
      <c r="H52" s="25"/>
    </row>
  </sheetData>
  <sheetProtection formatCells="0" formatColumns="0" formatRows="0" insertRows="0" deleteRows="0" autoFilter="0"/>
  <mergeCells count="12">
    <mergeCell ref="A33:H33"/>
    <mergeCell ref="A34:B36"/>
    <mergeCell ref="C34:G34"/>
    <mergeCell ref="H34:H35"/>
    <mergeCell ref="C21:G21"/>
    <mergeCell ref="H21:H22"/>
    <mergeCell ref="A1:H1"/>
    <mergeCell ref="A3:B5"/>
    <mergeCell ref="A19:H19"/>
    <mergeCell ref="A21:B23"/>
    <mergeCell ref="C3:G3"/>
    <mergeCell ref="H3:H4"/>
  </mergeCells>
  <printOptions horizontalCentered="1"/>
  <pageMargins left="0.70866141732283472" right="0.70866141732283472" top="0.74803149606299213" bottom="0.74803149606299213" header="0.31496062992125984" footer="0.31496062992125984"/>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tabSelected="1" workbookViewId="0">
      <selection activeCell="E9" sqref="E9"/>
    </sheetView>
  </sheetViews>
  <sheetFormatPr baseColWidth="10" defaultRowHeight="11.25" x14ac:dyDescent="0.2"/>
  <cols>
    <col min="1" max="1" width="4.83203125" style="3" customWidth="1"/>
    <col min="2" max="2" width="65.83203125" style="3" customWidth="1"/>
    <col min="3" max="8" width="18.33203125" style="3" customWidth="1"/>
    <col min="9" max="16384" width="12" style="3"/>
  </cols>
  <sheetData>
    <row r="1" spans="1:8" ht="50.1" customHeight="1" x14ac:dyDescent="0.2">
      <c r="A1" s="53" t="s">
        <v>141</v>
      </c>
      <c r="B1" s="54"/>
      <c r="C1" s="54"/>
      <c r="D1" s="54"/>
      <c r="E1" s="54"/>
      <c r="F1" s="54"/>
      <c r="G1" s="54"/>
      <c r="H1" s="55"/>
    </row>
    <row r="2" spans="1:8" x14ac:dyDescent="0.2">
      <c r="A2" s="58" t="s">
        <v>62</v>
      </c>
      <c r="B2" s="59"/>
      <c r="C2" s="53" t="s">
        <v>68</v>
      </c>
      <c r="D2" s="54"/>
      <c r="E2" s="54"/>
      <c r="F2" s="54"/>
      <c r="G2" s="55"/>
      <c r="H2" s="56" t="s">
        <v>67</v>
      </c>
    </row>
    <row r="3" spans="1:8" ht="24.95" customHeight="1" x14ac:dyDescent="0.2">
      <c r="A3" s="60"/>
      <c r="B3" s="61"/>
      <c r="C3" s="9" t="s">
        <v>63</v>
      </c>
      <c r="D3" s="9" t="s">
        <v>133</v>
      </c>
      <c r="E3" s="9" t="s">
        <v>64</v>
      </c>
      <c r="F3" s="9" t="s">
        <v>65</v>
      </c>
      <c r="G3" s="9" t="s">
        <v>66</v>
      </c>
      <c r="H3" s="57"/>
    </row>
    <row r="4" spans="1:8" x14ac:dyDescent="0.2">
      <c r="A4" s="62"/>
      <c r="B4" s="63"/>
      <c r="C4" s="10">
        <v>1</v>
      </c>
      <c r="D4" s="10">
        <v>2</v>
      </c>
      <c r="E4" s="10" t="s">
        <v>134</v>
      </c>
      <c r="F4" s="10">
        <v>4</v>
      </c>
      <c r="G4" s="10">
        <v>5</v>
      </c>
      <c r="H4" s="10" t="s">
        <v>135</v>
      </c>
    </row>
    <row r="5" spans="1:8" x14ac:dyDescent="0.2">
      <c r="A5" s="46"/>
      <c r="B5" s="47"/>
      <c r="C5" s="14"/>
      <c r="D5" s="14"/>
      <c r="E5" s="14"/>
      <c r="F5" s="14"/>
      <c r="G5" s="14"/>
      <c r="H5" s="14"/>
    </row>
    <row r="6" spans="1:8" x14ac:dyDescent="0.2">
      <c r="A6" s="43" t="s">
        <v>16</v>
      </c>
      <c r="B6" s="41"/>
      <c r="C6" s="15"/>
      <c r="D6" s="15"/>
      <c r="E6" s="15"/>
      <c r="F6" s="15"/>
      <c r="G6" s="15"/>
      <c r="H6" s="15"/>
    </row>
    <row r="7" spans="1:8" x14ac:dyDescent="0.2">
      <c r="A7" s="40"/>
      <c r="B7" s="44" t="s">
        <v>42</v>
      </c>
      <c r="C7" s="15"/>
      <c r="D7" s="15"/>
      <c r="E7" s="15"/>
      <c r="F7" s="15"/>
      <c r="G7" s="15"/>
      <c r="H7" s="15"/>
    </row>
    <row r="8" spans="1:8" x14ac:dyDescent="0.2">
      <c r="A8" s="40"/>
      <c r="B8" s="44" t="s">
        <v>17</v>
      </c>
      <c r="C8" s="15"/>
      <c r="D8" s="15"/>
      <c r="E8" s="15"/>
      <c r="F8" s="15"/>
      <c r="G8" s="15"/>
      <c r="H8" s="15"/>
    </row>
    <row r="9" spans="1:8" x14ac:dyDescent="0.2">
      <c r="A9" s="40"/>
      <c r="B9" s="44" t="s">
        <v>43</v>
      </c>
      <c r="C9" s="15"/>
      <c r="D9" s="15"/>
      <c r="E9" s="15"/>
      <c r="F9" s="15"/>
      <c r="G9" s="15"/>
      <c r="H9" s="15"/>
    </row>
    <row r="10" spans="1:8" x14ac:dyDescent="0.2">
      <c r="A10" s="40"/>
      <c r="B10" s="44" t="s">
        <v>3</v>
      </c>
      <c r="C10" s="15"/>
      <c r="D10" s="15"/>
      <c r="E10" s="15"/>
      <c r="F10" s="15"/>
      <c r="G10" s="15"/>
      <c r="H10" s="15"/>
    </row>
    <row r="11" spans="1:8" x14ac:dyDescent="0.2">
      <c r="A11" s="40"/>
      <c r="B11" s="44" t="s">
        <v>23</v>
      </c>
      <c r="C11" s="15"/>
      <c r="D11" s="15"/>
      <c r="E11" s="15"/>
      <c r="F11" s="15"/>
      <c r="G11" s="15"/>
      <c r="H11" s="15"/>
    </row>
    <row r="12" spans="1:8" x14ac:dyDescent="0.2">
      <c r="A12" s="40"/>
      <c r="B12" s="44" t="s">
        <v>18</v>
      </c>
      <c r="C12" s="15"/>
      <c r="D12" s="15"/>
      <c r="E12" s="15"/>
      <c r="F12" s="15"/>
      <c r="G12" s="15"/>
      <c r="H12" s="15"/>
    </row>
    <row r="13" spans="1:8" x14ac:dyDescent="0.2">
      <c r="A13" s="40"/>
      <c r="B13" s="44" t="s">
        <v>44</v>
      </c>
      <c r="C13" s="15"/>
      <c r="D13" s="15"/>
      <c r="E13" s="15"/>
      <c r="F13" s="15"/>
      <c r="G13" s="15"/>
      <c r="H13" s="15"/>
    </row>
    <row r="14" spans="1:8" x14ac:dyDescent="0.2">
      <c r="A14" s="40"/>
      <c r="B14" s="44" t="s">
        <v>19</v>
      </c>
      <c r="C14" s="15"/>
      <c r="D14" s="15"/>
      <c r="E14" s="15"/>
      <c r="F14" s="15"/>
      <c r="G14" s="15"/>
      <c r="H14" s="15"/>
    </row>
    <row r="15" spans="1:8" x14ac:dyDescent="0.2">
      <c r="A15" s="42"/>
      <c r="B15" s="44"/>
      <c r="C15" s="15"/>
      <c r="D15" s="15"/>
      <c r="E15" s="15"/>
      <c r="F15" s="15"/>
      <c r="G15" s="15"/>
      <c r="H15" s="15"/>
    </row>
    <row r="16" spans="1:8" x14ac:dyDescent="0.2">
      <c r="A16" s="43" t="s">
        <v>20</v>
      </c>
      <c r="B16" s="45"/>
      <c r="C16" s="15">
        <f>C22</f>
        <v>129403049.36000003</v>
      </c>
      <c r="D16" s="15">
        <f t="shared" ref="D16:H16" si="0">D22</f>
        <v>13251821.329999981</v>
      </c>
      <c r="E16" s="15">
        <f t="shared" si="0"/>
        <v>142654870.69</v>
      </c>
      <c r="F16" s="15">
        <f t="shared" si="0"/>
        <v>135388717.95000002</v>
      </c>
      <c r="G16" s="15">
        <f t="shared" si="0"/>
        <v>134971408.82000002</v>
      </c>
      <c r="H16" s="15">
        <f t="shared" si="0"/>
        <v>7266152.739999976</v>
      </c>
    </row>
    <row r="17" spans="1:8" x14ac:dyDescent="0.2">
      <c r="A17" s="40"/>
      <c r="B17" s="44" t="s">
        <v>45</v>
      </c>
      <c r="C17" s="15"/>
      <c r="D17" s="15"/>
      <c r="E17" s="15"/>
      <c r="F17" s="15"/>
      <c r="G17" s="15"/>
      <c r="H17" s="15"/>
    </row>
    <row r="18" spans="1:8" x14ac:dyDescent="0.2">
      <c r="A18" s="40"/>
      <c r="B18" s="44" t="s">
        <v>28</v>
      </c>
      <c r="C18" s="15"/>
      <c r="D18" s="15"/>
      <c r="E18" s="15"/>
      <c r="F18" s="15"/>
      <c r="G18" s="15"/>
      <c r="H18" s="15"/>
    </row>
    <row r="19" spans="1:8" x14ac:dyDescent="0.2">
      <c r="A19" s="40"/>
      <c r="B19" s="44" t="s">
        <v>21</v>
      </c>
      <c r="C19" s="15"/>
      <c r="D19" s="15"/>
      <c r="E19" s="15"/>
      <c r="F19" s="15"/>
      <c r="G19" s="15"/>
      <c r="H19" s="15"/>
    </row>
    <row r="20" spans="1:8" x14ac:dyDescent="0.2">
      <c r="A20" s="40"/>
      <c r="B20" s="44" t="s">
        <v>46</v>
      </c>
      <c r="C20" s="15"/>
      <c r="D20" s="15"/>
      <c r="E20" s="15"/>
      <c r="F20" s="15"/>
      <c r="G20" s="15"/>
      <c r="H20" s="15"/>
    </row>
    <row r="21" spans="1:8" x14ac:dyDescent="0.2">
      <c r="A21" s="40"/>
      <c r="B21" s="44" t="s">
        <v>47</v>
      </c>
      <c r="C21" s="15"/>
      <c r="D21" s="15"/>
      <c r="E21" s="15"/>
      <c r="F21" s="15"/>
      <c r="G21" s="15"/>
      <c r="H21" s="15"/>
    </row>
    <row r="22" spans="1:8" x14ac:dyDescent="0.2">
      <c r="A22" s="40"/>
      <c r="B22" s="44" t="s">
        <v>48</v>
      </c>
      <c r="C22" s="15">
        <f>CA!C7</f>
        <v>129403049.36000003</v>
      </c>
      <c r="D22" s="15">
        <f>CA!D7</f>
        <v>13251821.329999981</v>
      </c>
      <c r="E22" s="15">
        <f>CA!E7</f>
        <v>142654870.69</v>
      </c>
      <c r="F22" s="15">
        <f>CA!F7</f>
        <v>135388717.95000002</v>
      </c>
      <c r="G22" s="15">
        <f>CA!G7</f>
        <v>134971408.82000002</v>
      </c>
      <c r="H22" s="15">
        <f>CA!H7</f>
        <v>7266152.739999976</v>
      </c>
    </row>
    <row r="23" spans="1:8" x14ac:dyDescent="0.2">
      <c r="A23" s="40"/>
      <c r="B23" s="44" t="s">
        <v>4</v>
      </c>
      <c r="C23" s="15"/>
      <c r="D23" s="15"/>
      <c r="E23" s="15"/>
      <c r="F23" s="15"/>
      <c r="G23" s="15"/>
      <c r="H23" s="15"/>
    </row>
    <row r="24" spans="1:8" x14ac:dyDescent="0.2">
      <c r="A24" s="42"/>
      <c r="B24" s="44"/>
      <c r="C24" s="15"/>
      <c r="D24" s="15"/>
      <c r="E24" s="15"/>
      <c r="F24" s="15"/>
      <c r="G24" s="15"/>
      <c r="H24" s="15"/>
    </row>
    <row r="25" spans="1:8" x14ac:dyDescent="0.2">
      <c r="A25" s="43" t="s">
        <v>49</v>
      </c>
      <c r="B25" s="45"/>
      <c r="C25" s="15"/>
      <c r="D25" s="15"/>
      <c r="E25" s="15"/>
      <c r="F25" s="15"/>
      <c r="G25" s="15"/>
      <c r="H25" s="15"/>
    </row>
    <row r="26" spans="1:8" x14ac:dyDescent="0.2">
      <c r="A26" s="40"/>
      <c r="B26" s="44" t="s">
        <v>29</v>
      </c>
      <c r="C26" s="15"/>
      <c r="D26" s="15"/>
      <c r="E26" s="15"/>
      <c r="F26" s="15"/>
      <c r="G26" s="15"/>
      <c r="H26" s="15"/>
    </row>
    <row r="27" spans="1:8" x14ac:dyDescent="0.2">
      <c r="A27" s="40"/>
      <c r="B27" s="44" t="s">
        <v>24</v>
      </c>
      <c r="C27" s="15"/>
      <c r="D27" s="15"/>
      <c r="E27" s="15"/>
      <c r="F27" s="15"/>
      <c r="G27" s="15"/>
      <c r="H27" s="15"/>
    </row>
    <row r="28" spans="1:8" x14ac:dyDescent="0.2">
      <c r="A28" s="40"/>
      <c r="B28" s="44" t="s">
        <v>30</v>
      </c>
      <c r="C28" s="15"/>
      <c r="D28" s="15"/>
      <c r="E28" s="15"/>
      <c r="F28" s="15"/>
      <c r="G28" s="15"/>
      <c r="H28" s="15"/>
    </row>
    <row r="29" spans="1:8" x14ac:dyDescent="0.2">
      <c r="A29" s="40"/>
      <c r="B29" s="44" t="s">
        <v>50</v>
      </c>
      <c r="C29" s="15"/>
      <c r="D29" s="15"/>
      <c r="E29" s="15"/>
      <c r="F29" s="15"/>
      <c r="G29" s="15"/>
      <c r="H29" s="15"/>
    </row>
    <row r="30" spans="1:8" x14ac:dyDescent="0.2">
      <c r="A30" s="40"/>
      <c r="B30" s="44" t="s">
        <v>22</v>
      </c>
      <c r="C30" s="15"/>
      <c r="D30" s="15"/>
      <c r="E30" s="15"/>
      <c r="F30" s="15"/>
      <c r="G30" s="15"/>
      <c r="H30" s="15"/>
    </row>
    <row r="31" spans="1:8" x14ac:dyDescent="0.2">
      <c r="A31" s="40"/>
      <c r="B31" s="44" t="s">
        <v>5</v>
      </c>
      <c r="C31" s="15"/>
      <c r="D31" s="15"/>
      <c r="E31" s="15"/>
      <c r="F31" s="15"/>
      <c r="G31" s="15"/>
      <c r="H31" s="15"/>
    </row>
    <row r="32" spans="1:8" x14ac:dyDescent="0.2">
      <c r="A32" s="40"/>
      <c r="B32" s="44" t="s">
        <v>6</v>
      </c>
      <c r="C32" s="15"/>
      <c r="D32" s="15"/>
      <c r="E32" s="15"/>
      <c r="F32" s="15"/>
      <c r="G32" s="15"/>
      <c r="H32" s="15"/>
    </row>
    <row r="33" spans="1:8" x14ac:dyDescent="0.2">
      <c r="A33" s="40"/>
      <c r="B33" s="44" t="s">
        <v>51</v>
      </c>
      <c r="C33" s="15"/>
      <c r="D33" s="15"/>
      <c r="E33" s="15"/>
      <c r="F33" s="15"/>
      <c r="G33" s="15"/>
      <c r="H33" s="15"/>
    </row>
    <row r="34" spans="1:8" x14ac:dyDescent="0.2">
      <c r="A34" s="40"/>
      <c r="B34" s="44" t="s">
        <v>31</v>
      </c>
      <c r="C34" s="15"/>
      <c r="D34" s="15"/>
      <c r="E34" s="15"/>
      <c r="F34" s="15"/>
      <c r="G34" s="15"/>
      <c r="H34" s="15"/>
    </row>
    <row r="35" spans="1:8" x14ac:dyDescent="0.2">
      <c r="A35" s="42"/>
      <c r="B35" s="44"/>
      <c r="C35" s="15"/>
      <c r="D35" s="15"/>
      <c r="E35" s="15"/>
      <c r="F35" s="15"/>
      <c r="G35" s="15"/>
      <c r="H35" s="15"/>
    </row>
    <row r="36" spans="1:8" x14ac:dyDescent="0.2">
      <c r="A36" s="43" t="s">
        <v>32</v>
      </c>
      <c r="B36" s="45"/>
      <c r="C36" s="15"/>
      <c r="D36" s="15"/>
      <c r="E36" s="15"/>
      <c r="F36" s="15"/>
      <c r="G36" s="15"/>
      <c r="H36" s="15"/>
    </row>
    <row r="37" spans="1:8" x14ac:dyDescent="0.2">
      <c r="A37" s="40"/>
      <c r="B37" s="44" t="s">
        <v>52</v>
      </c>
      <c r="C37" s="15"/>
      <c r="D37" s="15"/>
      <c r="E37" s="15"/>
      <c r="F37" s="15"/>
      <c r="G37" s="15"/>
      <c r="H37" s="15"/>
    </row>
    <row r="38" spans="1:8" ht="22.5" x14ac:dyDescent="0.2">
      <c r="A38" s="40"/>
      <c r="B38" s="44" t="s">
        <v>25</v>
      </c>
      <c r="C38" s="15"/>
      <c r="D38" s="15"/>
      <c r="E38" s="15"/>
      <c r="F38" s="15"/>
      <c r="G38" s="15"/>
      <c r="H38" s="15"/>
    </row>
    <row r="39" spans="1:8" x14ac:dyDescent="0.2">
      <c r="A39" s="40"/>
      <c r="B39" s="44" t="s">
        <v>33</v>
      </c>
      <c r="C39" s="15"/>
      <c r="D39" s="15"/>
      <c r="E39" s="15"/>
      <c r="F39" s="15"/>
      <c r="G39" s="15"/>
      <c r="H39" s="15"/>
    </row>
    <row r="40" spans="1:8" x14ac:dyDescent="0.2">
      <c r="A40" s="40"/>
      <c r="B40" s="44" t="s">
        <v>7</v>
      </c>
      <c r="C40" s="15"/>
      <c r="D40" s="15"/>
      <c r="E40" s="15"/>
      <c r="F40" s="15"/>
      <c r="G40" s="15"/>
      <c r="H40" s="15"/>
    </row>
    <row r="41" spans="1:8" x14ac:dyDescent="0.2">
      <c r="A41" s="42"/>
      <c r="B41" s="44"/>
      <c r="C41" s="15"/>
      <c r="D41" s="15"/>
      <c r="E41" s="15"/>
      <c r="F41" s="15"/>
      <c r="G41" s="15"/>
      <c r="H41" s="15"/>
    </row>
    <row r="42" spans="1:8" x14ac:dyDescent="0.2">
      <c r="A42" s="48"/>
      <c r="B42" s="49" t="s">
        <v>61</v>
      </c>
      <c r="C42" s="25">
        <f>C16</f>
        <v>129403049.36000003</v>
      </c>
      <c r="D42" s="25">
        <f t="shared" ref="D42:H42" si="1">D16</f>
        <v>13251821.329999981</v>
      </c>
      <c r="E42" s="25">
        <f t="shared" si="1"/>
        <v>142654870.69</v>
      </c>
      <c r="F42" s="25">
        <f t="shared" si="1"/>
        <v>135388717.95000002</v>
      </c>
      <c r="G42" s="25">
        <f t="shared" si="1"/>
        <v>134971408.82000002</v>
      </c>
      <c r="H42" s="25">
        <f t="shared" si="1"/>
        <v>7266152.739999976</v>
      </c>
    </row>
    <row r="43" spans="1:8" x14ac:dyDescent="0.2">
      <c r="A43" s="39"/>
      <c r="B43" s="39"/>
      <c r="C43" s="39"/>
      <c r="D43" s="39"/>
      <c r="E43" s="39"/>
      <c r="F43" s="39"/>
      <c r="G43" s="39"/>
      <c r="H43" s="39"/>
    </row>
    <row r="44" spans="1:8" x14ac:dyDescent="0.2">
      <c r="A44" s="39"/>
      <c r="B44" s="39"/>
      <c r="C44" s="39"/>
      <c r="D44" s="39"/>
      <c r="E44" s="39"/>
      <c r="F44" s="39"/>
      <c r="G44" s="39"/>
      <c r="H44" s="39"/>
    </row>
    <row r="45" spans="1:8" x14ac:dyDescent="0.2">
      <c r="A45" s="39"/>
      <c r="B45" s="39"/>
      <c r="C45" s="39"/>
      <c r="D45" s="39"/>
      <c r="E45" s="39"/>
      <c r="F45" s="39"/>
      <c r="G45" s="39"/>
      <c r="H45" s="39"/>
    </row>
  </sheetData>
  <sheetProtection formatCells="0" formatColumns="0" formatRows="0" autoFilter="0"/>
  <mergeCells count="4">
    <mergeCell ref="A1:H1"/>
    <mergeCell ref="A2:B4"/>
    <mergeCell ref="C2:G2"/>
    <mergeCell ref="H2:H3"/>
  </mergeCells>
  <printOptions horizontalCentered="1"/>
  <pageMargins left="0.70866141732283472" right="0.70866141732283472" top="0.74803149606299213" bottom="0.74803149606299213" header="0.31496062992125984" footer="0.31496062992125984"/>
  <pageSetup scale="8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58BE85-A061-4F9D-87E0-322471619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6CB9791-5AC5-4EBD-B818-7938A6165A5F}">
  <ds:schemaRefs>
    <ds:schemaRef ds:uri="http://schemas.microsoft.com/office/infopath/2007/PartnerControl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93AF7CF9-F30D-4032-85FD-D3FD606580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COG</vt:lpstr>
      <vt:lpstr>CTG</vt:lpstr>
      <vt:lpstr>CA</vt:lpstr>
      <vt:lpstr>CFG</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mauricio escobedo barco</cp:lastModifiedBy>
  <cp:lastPrinted>2019-10-16T19:43:28Z</cp:lastPrinted>
  <dcterms:created xsi:type="dcterms:W3CDTF">2014-02-10T03:37:14Z</dcterms:created>
  <dcterms:modified xsi:type="dcterms:W3CDTF">2020-01-20T23:12:18Z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